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NGO-HUY-TUAN\PHUOC KIEN 2019 - 2020\KIEM DINH CHAT LUONG\THONG KE KET QUA HS 2014 - 2019\THONG KE HL - HK TRUOC - SAU THI LAI\"/>
    </mc:Choice>
  </mc:AlternateContent>
  <bookViews>
    <workbookView xWindow="0" yWindow="0" windowWidth="20490" windowHeight="8325"/>
  </bookViews>
  <sheets>
    <sheet name="SAU THI LAI" sheetId="1" r:id="rId1"/>
    <sheet name="TRUOC THI LAI" sheetId="2" r:id="rId2"/>
  </sheets>
  <calcPr calcId="152511"/>
</workbook>
</file>

<file path=xl/calcChain.xml><?xml version="1.0" encoding="utf-8"?>
<calcChain xmlns="http://schemas.openxmlformats.org/spreadsheetml/2006/main">
  <c r="M7" i="1" l="1"/>
  <c r="S7" i="1"/>
  <c r="Q7" i="1" l="1"/>
  <c r="O7" i="1"/>
  <c r="Q17" i="1" l="1"/>
  <c r="S17" i="1"/>
  <c r="S28" i="1"/>
  <c r="Q28" i="1"/>
  <c r="E11" i="1"/>
  <c r="G11" i="1"/>
  <c r="I11" i="1"/>
  <c r="K11" i="1"/>
  <c r="M11" i="1"/>
  <c r="E12" i="1"/>
  <c r="G12" i="1"/>
  <c r="I12" i="1"/>
  <c r="K12" i="1"/>
  <c r="M12" i="1"/>
  <c r="E13" i="1"/>
  <c r="G13" i="1"/>
  <c r="I13" i="1"/>
  <c r="K13" i="1"/>
  <c r="M13" i="1"/>
  <c r="T43" i="2" l="1"/>
  <c r="R43" i="2"/>
  <c r="P43" i="2"/>
  <c r="N43" i="2"/>
  <c r="L43" i="2"/>
  <c r="J43" i="2"/>
  <c r="H43" i="2"/>
  <c r="F43" i="2"/>
  <c r="D43" i="2"/>
  <c r="C43" i="2"/>
  <c r="U43" i="2" s="1"/>
  <c r="T33" i="2"/>
  <c r="R33" i="2"/>
  <c r="P33" i="2"/>
  <c r="Q33" i="2" s="1"/>
  <c r="N33" i="2"/>
  <c r="L33" i="2"/>
  <c r="J33" i="2"/>
  <c r="H33" i="2"/>
  <c r="I33" i="2" s="1"/>
  <c r="F33" i="2"/>
  <c r="D33" i="2"/>
  <c r="C33" i="2"/>
  <c r="S33" i="2" s="1"/>
  <c r="T23" i="2"/>
  <c r="R23" i="2"/>
  <c r="P23" i="2"/>
  <c r="N23" i="2"/>
  <c r="L23" i="2"/>
  <c r="J23" i="2"/>
  <c r="H23" i="2"/>
  <c r="F23" i="2"/>
  <c r="D23" i="2"/>
  <c r="C23" i="2"/>
  <c r="T13" i="2"/>
  <c r="R13" i="2"/>
  <c r="P13" i="2"/>
  <c r="N13" i="2"/>
  <c r="E33" i="2" l="1"/>
  <c r="M33" i="2"/>
  <c r="U33" i="2"/>
  <c r="U23" i="2"/>
  <c r="G23" i="2"/>
  <c r="K23" i="2"/>
  <c r="O23" i="2"/>
  <c r="S23" i="2"/>
  <c r="G43" i="2"/>
  <c r="K43" i="2"/>
  <c r="O43" i="2"/>
  <c r="S43" i="2"/>
  <c r="E23" i="2"/>
  <c r="I23" i="2"/>
  <c r="M23" i="2"/>
  <c r="Q23" i="2"/>
  <c r="G33" i="2"/>
  <c r="K33" i="2"/>
  <c r="O33" i="2"/>
  <c r="E43" i="2"/>
  <c r="I43" i="2"/>
  <c r="M43" i="2"/>
  <c r="Q43" i="2"/>
  <c r="L14" i="1"/>
  <c r="J14" i="1"/>
  <c r="H14" i="1"/>
  <c r="F14" i="1"/>
  <c r="D14" i="1"/>
  <c r="C14" i="1"/>
  <c r="I16" i="1" l="1"/>
  <c r="K16" i="1" s="1"/>
  <c r="Q16" i="1"/>
  <c r="S16" i="1" s="1"/>
  <c r="G14" i="1"/>
  <c r="K14" i="1"/>
  <c r="E14" i="1"/>
  <c r="I14" i="1"/>
  <c r="M14" i="1"/>
  <c r="E22" i="1"/>
  <c r="G22" i="1"/>
  <c r="I22" i="1"/>
  <c r="K22" i="1"/>
  <c r="M22" i="1"/>
  <c r="O22" i="1"/>
  <c r="E23" i="1"/>
  <c r="G23" i="1"/>
  <c r="I23" i="1"/>
  <c r="K23" i="1"/>
  <c r="M23" i="1"/>
  <c r="O23" i="1"/>
  <c r="E24" i="1"/>
  <c r="G24" i="1"/>
  <c r="I24" i="1"/>
  <c r="K24" i="1"/>
  <c r="M24" i="1"/>
  <c r="O24" i="1"/>
  <c r="C25" i="1"/>
  <c r="O25" i="1" s="1"/>
  <c r="D25" i="1"/>
  <c r="F25" i="1"/>
  <c r="H25" i="1"/>
  <c r="J25" i="1"/>
  <c r="L25" i="1"/>
  <c r="N25" i="1"/>
  <c r="P25" i="1"/>
  <c r="R25" i="1"/>
  <c r="T25" i="1"/>
  <c r="E34" i="1"/>
  <c r="G34" i="1"/>
  <c r="I34" i="1"/>
  <c r="K34" i="1"/>
  <c r="M34" i="1"/>
  <c r="O34" i="1"/>
  <c r="Q34" i="1"/>
  <c r="S34" i="1"/>
  <c r="U34" i="1"/>
  <c r="W34" i="1"/>
  <c r="Y34" i="1"/>
  <c r="E35" i="1"/>
  <c r="G35" i="1"/>
  <c r="I35" i="1"/>
  <c r="K35" i="1"/>
  <c r="M35" i="1"/>
  <c r="O35" i="1"/>
  <c r="Q35" i="1"/>
  <c r="S35" i="1"/>
  <c r="U35" i="1"/>
  <c r="W35" i="1"/>
  <c r="Y35" i="1"/>
  <c r="E36" i="1"/>
  <c r="G36" i="1"/>
  <c r="I36" i="1"/>
  <c r="K36" i="1"/>
  <c r="M36" i="1"/>
  <c r="O36" i="1"/>
  <c r="Q36" i="1"/>
  <c r="S36" i="1"/>
  <c r="U36" i="1"/>
  <c r="W36" i="1"/>
  <c r="Y36" i="1"/>
  <c r="C37" i="1"/>
  <c r="E37" i="1" s="1"/>
  <c r="D37" i="1"/>
  <c r="F37" i="1"/>
  <c r="G37" i="1" s="1"/>
  <c r="H37" i="1"/>
  <c r="J37" i="1"/>
  <c r="K37" i="1"/>
  <c r="L37" i="1"/>
  <c r="N37" i="1"/>
  <c r="P37" i="1"/>
  <c r="R37" i="1"/>
  <c r="S37" i="1" s="1"/>
  <c r="T37" i="1"/>
  <c r="V37" i="1"/>
  <c r="W37" i="1" s="1"/>
  <c r="X37" i="1"/>
  <c r="E44" i="1"/>
  <c r="G44" i="1"/>
  <c r="I44" i="1"/>
  <c r="K44" i="1"/>
  <c r="M44" i="1"/>
  <c r="O44" i="1"/>
  <c r="Q44" i="1"/>
  <c r="S44" i="1"/>
  <c r="U44" i="1"/>
  <c r="W44" i="1"/>
  <c r="Y44" i="1"/>
  <c r="E45" i="1"/>
  <c r="G45" i="1"/>
  <c r="I45" i="1"/>
  <c r="K45" i="1"/>
  <c r="M45" i="1"/>
  <c r="O45" i="1"/>
  <c r="Q45" i="1"/>
  <c r="S45" i="1"/>
  <c r="U45" i="1"/>
  <c r="W45" i="1"/>
  <c r="Y45" i="1"/>
  <c r="E46" i="1"/>
  <c r="G46" i="1"/>
  <c r="I46" i="1"/>
  <c r="K46" i="1"/>
  <c r="M46" i="1"/>
  <c r="O46" i="1"/>
  <c r="Q46" i="1"/>
  <c r="S46" i="1"/>
  <c r="U46" i="1"/>
  <c r="W46" i="1"/>
  <c r="Y46" i="1"/>
  <c r="C47" i="1"/>
  <c r="E47" i="1" s="1"/>
  <c r="D47" i="1"/>
  <c r="F47" i="1"/>
  <c r="H47" i="1"/>
  <c r="J47" i="1"/>
  <c r="L47" i="1"/>
  <c r="N47" i="1"/>
  <c r="O47" i="1"/>
  <c r="P47" i="1"/>
  <c r="R47" i="1"/>
  <c r="T47" i="1"/>
  <c r="V47" i="1"/>
  <c r="X47" i="1"/>
  <c r="E54" i="1"/>
  <c r="G54" i="1"/>
  <c r="I54" i="1"/>
  <c r="K54" i="1"/>
  <c r="M54" i="1"/>
  <c r="O54" i="1"/>
  <c r="Q54" i="1"/>
  <c r="S54" i="1"/>
  <c r="U54" i="1"/>
  <c r="W54" i="1"/>
  <c r="Y54" i="1"/>
  <c r="E55" i="1"/>
  <c r="G55" i="1"/>
  <c r="I55" i="1"/>
  <c r="K55" i="1"/>
  <c r="M55" i="1"/>
  <c r="O55" i="1"/>
  <c r="Q55" i="1"/>
  <c r="S55" i="1"/>
  <c r="U55" i="1"/>
  <c r="W55" i="1"/>
  <c r="Y55" i="1"/>
  <c r="E56" i="1"/>
  <c r="G56" i="1"/>
  <c r="I56" i="1"/>
  <c r="K56" i="1"/>
  <c r="M56" i="1"/>
  <c r="O56" i="1"/>
  <c r="Q56" i="1"/>
  <c r="S56" i="1"/>
  <c r="U56" i="1"/>
  <c r="W56" i="1"/>
  <c r="Y56" i="1"/>
  <c r="C57" i="1"/>
  <c r="E57" i="1" s="1"/>
  <c r="D57" i="1"/>
  <c r="F57" i="1"/>
  <c r="G57" i="1"/>
  <c r="H57" i="1"/>
  <c r="J57" i="1"/>
  <c r="L57" i="1"/>
  <c r="N57" i="1"/>
  <c r="P57" i="1"/>
  <c r="R57" i="1"/>
  <c r="S57" i="1" s="1"/>
  <c r="T57" i="1"/>
  <c r="V57" i="1"/>
  <c r="W57" i="1"/>
  <c r="X57" i="1"/>
  <c r="Q27" i="1" l="1"/>
  <c r="S27" i="1" s="1"/>
  <c r="I27" i="1"/>
  <c r="K25" i="1"/>
  <c r="K27" i="1"/>
  <c r="E25" i="1"/>
  <c r="I28" i="1"/>
  <c r="S25" i="1"/>
  <c r="G25" i="1"/>
  <c r="O57" i="1"/>
  <c r="W47" i="1"/>
  <c r="K47" i="1"/>
  <c r="K57" i="1"/>
  <c r="S47" i="1"/>
  <c r="O37" i="1"/>
  <c r="G47" i="1"/>
  <c r="Y57" i="1"/>
  <c r="U57" i="1"/>
  <c r="Q57" i="1"/>
  <c r="M57" i="1"/>
  <c r="I57" i="1"/>
  <c r="Y47" i="1"/>
  <c r="U47" i="1"/>
  <c r="Q47" i="1"/>
  <c r="M47" i="1"/>
  <c r="I47" i="1"/>
  <c r="Y37" i="1"/>
  <c r="U37" i="1"/>
  <c r="Q37" i="1"/>
  <c r="M37" i="1"/>
  <c r="I37" i="1"/>
  <c r="U25" i="1"/>
  <c r="Q25" i="1"/>
  <c r="M25" i="1"/>
  <c r="I25" i="1"/>
  <c r="C13" i="2" l="1"/>
  <c r="I13" i="2" s="1"/>
  <c r="J13" i="2"/>
  <c r="L13" i="2"/>
  <c r="H13" i="2"/>
  <c r="F13" i="2"/>
  <c r="D13" i="2"/>
  <c r="S13" i="2" l="1"/>
  <c r="M13" i="2"/>
  <c r="O13" i="2"/>
  <c r="E13" i="2"/>
  <c r="Q13" i="2"/>
  <c r="G13" i="2"/>
  <c r="K13" i="2"/>
  <c r="U13" i="2"/>
  <c r="O14" i="2" l="1"/>
  <c r="F14" i="2"/>
</calcChain>
</file>

<file path=xl/sharedStrings.xml><?xml version="1.0" encoding="utf-8"?>
<sst xmlns="http://schemas.openxmlformats.org/spreadsheetml/2006/main" count="386" uniqueCount="50">
  <si>
    <t>STT</t>
  </si>
  <si>
    <t>SL</t>
  </si>
  <si>
    <t>%</t>
  </si>
  <si>
    <t>CỘNG HÒA XÃ HỘI CHỦ NGHĨA VIỆT NAM</t>
  </si>
  <si>
    <t>Độc lập - Tự do - Hạnh phúc</t>
  </si>
  <si>
    <t>Khối</t>
  </si>
  <si>
    <t>Tổng số</t>
  </si>
  <si>
    <t>Hạnh Kiểm</t>
  </si>
  <si>
    <t>Học Lực</t>
  </si>
  <si>
    <t>Giỏi</t>
  </si>
  <si>
    <t xml:space="preserve"> Khá</t>
  </si>
  <si>
    <t xml:space="preserve"> TB</t>
  </si>
  <si>
    <t xml:space="preserve"> Yếu</t>
  </si>
  <si>
    <t xml:space="preserve"> Kém</t>
  </si>
  <si>
    <t xml:space="preserve"> Tốt</t>
  </si>
  <si>
    <t>Mẫu 1</t>
  </si>
  <si>
    <t>Không đánh giá (*)</t>
  </si>
  <si>
    <t>SỞ GIÁO DỤC &amp; ĐÀO TẠO TP. HỒ CHÍ MINH</t>
  </si>
  <si>
    <t>THPT PHƯỚC KIỂN</t>
  </si>
  <si>
    <t>Khối 10</t>
  </si>
  <si>
    <t>Khối 11</t>
  </si>
  <si>
    <t>Khối 12</t>
  </si>
  <si>
    <t>TS</t>
  </si>
  <si>
    <t>Mẫu 2</t>
  </si>
  <si>
    <t>THỐNG KÊ XẾP LOẠI HỌC LỰC - HẠNH KIỂM HỌC SINH NỮ  - NĂM HỌC: 2018 - 2019</t>
  </si>
  <si>
    <t>Mẫu 3</t>
  </si>
  <si>
    <t>THỐNG KÊ XẾP LOẠI HỌC LỰC - HẠNH KIỂM HỌC SINH DÂN TỘC  - NĂM HỌC: 2018 - 2019</t>
  </si>
  <si>
    <t>Mẫu 4</t>
  </si>
  <si>
    <t>THỐNG KÊ XẾP LOẠI HỌC LỰC - HẠNH KIỂM HỌC SINH NỮ DÂN TỘC  - NĂM HỌC: 2018 - 2019</t>
  </si>
  <si>
    <t>(*): Bao gồm các học sinh được miễn giảm hoặc chưa đánh giá</t>
  </si>
  <si>
    <t/>
  </si>
  <si>
    <t>Lên lớp sau thi lại:</t>
  </si>
  <si>
    <t>Lên lớp thẳng (Trước thi lại):</t>
  </si>
  <si>
    <t>TRƯỚC KIỂM TRA LẠI:</t>
  </si>
  <si>
    <t>SAU KIỂM TRA LẠI:</t>
  </si>
  <si>
    <t>Hạnh kiểm trên TB</t>
  </si>
  <si>
    <t>Trên TB</t>
  </si>
  <si>
    <t>HIỆU TRƯỞNG</t>
  </si>
  <si>
    <t>Tỷ lệ HS yếu, kém:</t>
  </si>
  <si>
    <t>THỐNG KÊ XẾP LOẠI HỌC LỰC - HẠNH KIỂM  - NĂM HỌC: 2019 - 2020</t>
  </si>
  <si>
    <t>THỐNG KÊ XẾP LOẠI HỌC LỰC - HẠNH KIỂM HỌC SINH NỮ  - NĂM HỌC: 2019 - 2020</t>
  </si>
  <si>
    <t>THỐNG KÊ XẾP LOẠI HỌC LỰC - HẠNH KIỂM HỌC SINH DÂN TỘC  - NĂM HỌC: 2019 - 2020</t>
  </si>
  <si>
    <t>THỐNG KÊ XẾP LOẠI HỌC LỰC - HẠNH KIỂM HỌC SINH NỮ DÂN TỘC  - NĂM HỌC: 2019 - 2020</t>
  </si>
  <si>
    <t>Huyện Nhà Bè, ngày 18 tháng 9 năm 2020</t>
  </si>
  <si>
    <t>Hạnh kiểm Tốt, Khá</t>
  </si>
  <si>
    <t>K10:</t>
  </si>
  <si>
    <t>K11:</t>
  </si>
  <si>
    <t>K12:</t>
  </si>
  <si>
    <t>Số học sinh trung bình mỗi lớp, trường</t>
  </si>
  <si>
    <t>Trường: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</si>
</sst>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7" x14ac:knownFonts="1"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1"/>
      <color indexed="8"/>
      <name val="Times New Roman"/>
      <family val="1"/>
    </font>
    <font>
      <sz val="11"/>
      <color indexed="8"/>
      <name val="Times New Roman"/>
      <family val="1"/>
    </font>
    <font>
      <b/>
      <u/>
      <sz val="11"/>
      <color indexed="8"/>
      <name val="Times New Roman"/>
      <family val="1"/>
    </font>
    <font>
      <sz val="11"/>
      <color indexed="8"/>
      <name val="Times New Roman"/>
      <family val="1"/>
      <charset val="163"/>
    </font>
    <font>
      <i/>
      <sz val="11"/>
      <color indexed="8"/>
      <name val="Times New Roman"/>
      <family val="1"/>
      <charset val="163"/>
    </font>
    <font>
      <i/>
      <sz val="11"/>
      <color indexed="8"/>
      <name val="Times New Roman"/>
      <family val="1"/>
    </font>
    <font>
      <b/>
      <sz val="11"/>
      <color rgb="FFFF0000"/>
      <name val="Times New Roman"/>
      <family val="1"/>
    </font>
    <font>
      <b/>
      <sz val="14"/>
      <color rgb="FFC00000"/>
      <name val="Times New Roman"/>
      <family val="1"/>
    </font>
    <font>
      <b/>
      <sz val="11"/>
      <color rgb="FF002060"/>
      <name val="Times New Roman"/>
      <family val="1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4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9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3" fillId="3" borderId="0" applyNumberFormat="0" applyBorder="0" applyAlignment="0" applyProtection="0"/>
    <xf numFmtId="0" fontId="4" fillId="20" borderId="1" applyNumberFormat="0" applyAlignment="0" applyProtection="0"/>
    <xf numFmtId="0" fontId="5" fillId="21" borderId="2" applyNumberFormat="0" applyAlignment="0" applyProtection="0"/>
    <xf numFmtId="0" fontId="6" fillId="0" borderId="0" applyNumberFormat="0" applyFill="0" applyBorder="0" applyAlignment="0" applyProtection="0"/>
    <xf numFmtId="0" fontId="7" fillId="4" borderId="0" applyNumberFormat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7" borderId="1" applyNumberFormat="0" applyAlignment="0" applyProtection="0"/>
    <xf numFmtId="0" fontId="12" fillId="0" borderId="6" applyNumberFormat="0" applyFill="0" applyAlignment="0" applyProtection="0"/>
    <xf numFmtId="0" fontId="13" fillId="22" borderId="0" applyNumberFormat="0" applyBorder="0" applyAlignment="0" applyProtection="0"/>
    <xf numFmtId="0" fontId="1" fillId="23" borderId="7" applyNumberFormat="0" applyFont="0" applyAlignment="0" applyProtection="0"/>
    <xf numFmtId="0" fontId="14" fillId="20" borderId="8" applyNumberFormat="0" applyAlignment="0" applyProtection="0"/>
    <xf numFmtId="9" fontId="1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</cellStyleXfs>
  <cellXfs count="91">
    <xf numFmtId="0" fontId="0" fillId="0" borderId="0" xfId="0"/>
    <xf numFmtId="0" fontId="18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19" fillId="0" borderId="0" xfId="0" applyFont="1" applyAlignment="1">
      <alignment horizontal="left" vertical="center" wrapText="1"/>
    </xf>
    <xf numFmtId="0" fontId="19" fillId="0" borderId="0" xfId="0" applyFont="1" applyAlignment="1">
      <alignment horizontal="right" vertical="center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right" vertical="center"/>
    </xf>
    <xf numFmtId="0" fontId="19" fillId="0" borderId="0" xfId="0" applyFont="1" applyAlignment="1">
      <alignment vertical="center"/>
    </xf>
    <xf numFmtId="0" fontId="19" fillId="24" borderId="10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8" fillId="0" borderId="10" xfId="0" applyNumberFormat="1" applyFont="1" applyBorder="1" applyAlignment="1">
      <alignment horizontal="right" vertical="center"/>
    </xf>
    <xf numFmtId="0" fontId="18" fillId="0" borderId="10" xfId="0" applyNumberFormat="1" applyFont="1" applyBorder="1" applyAlignment="1">
      <alignment horizontal="left" vertical="center" wrapText="1"/>
    </xf>
    <xf numFmtId="0" fontId="18" fillId="0" borderId="10" xfId="0" applyNumberFormat="1" applyFont="1" applyBorder="1" applyAlignment="1">
      <alignment horizontal="center" vertical="center" wrapText="1"/>
    </xf>
    <xf numFmtId="0" fontId="18" fillId="0" borderId="10" xfId="0" applyNumberFormat="1" applyFont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18" fillId="0" borderId="10" xfId="0" applyFont="1" applyFill="1" applyBorder="1" applyAlignment="1">
      <alignment horizontal="center" vertical="center"/>
    </xf>
    <xf numFmtId="0" fontId="20" fillId="0" borderId="0" xfId="0" applyFont="1" applyAlignment="1">
      <alignment vertical="center"/>
    </xf>
    <xf numFmtId="0" fontId="18" fillId="0" borderId="0" xfId="0" applyFont="1" applyAlignment="1">
      <alignment horizontal="center" vertical="center"/>
    </xf>
    <xf numFmtId="0" fontId="18" fillId="0" borderId="11" xfId="0" applyFont="1" applyFill="1" applyBorder="1" applyAlignment="1">
      <alignment horizontal="center" vertical="center"/>
    </xf>
    <xf numFmtId="0" fontId="18" fillId="0" borderId="12" xfId="0" applyFont="1" applyFill="1" applyBorder="1" applyAlignment="1">
      <alignment vertical="center"/>
    </xf>
    <xf numFmtId="0" fontId="18" fillId="0" borderId="13" xfId="0" applyFont="1" applyFill="1" applyBorder="1" applyAlignment="1">
      <alignment vertical="center"/>
    </xf>
    <xf numFmtId="0" fontId="18" fillId="0" borderId="0" xfId="0" applyFont="1" applyAlignment="1">
      <alignment horizontal="center" vertical="center"/>
    </xf>
    <xf numFmtId="10" fontId="24" fillId="0" borderId="0" xfId="35" applyNumberFormat="1" applyFont="1" applyFill="1" applyBorder="1" applyAlignment="1">
      <alignment horizontal="center" vertical="center"/>
    </xf>
    <xf numFmtId="0" fontId="18" fillId="25" borderId="10" xfId="0" applyFont="1" applyFill="1" applyBorder="1" applyAlignment="1">
      <alignment horizontal="center" vertical="center"/>
    </xf>
    <xf numFmtId="0" fontId="18" fillId="0" borderId="0" xfId="0" applyFont="1" applyFill="1" applyAlignment="1">
      <alignment horizontal="center" vertical="center"/>
    </xf>
    <xf numFmtId="0" fontId="26" fillId="0" borderId="0" xfId="0" applyNumberFormat="1" applyFont="1" applyFill="1" applyBorder="1" applyAlignment="1">
      <alignment horizontal="right" vertical="center"/>
    </xf>
    <xf numFmtId="0" fontId="26" fillId="0" borderId="0" xfId="0" applyNumberFormat="1" applyFont="1" applyFill="1" applyBorder="1" applyAlignment="1">
      <alignment horizontal="center" vertical="center"/>
    </xf>
    <xf numFmtId="10" fontId="26" fillId="0" borderId="0" xfId="35" applyNumberFormat="1" applyFont="1" applyFill="1" applyBorder="1" applyAlignment="1">
      <alignment horizontal="center" vertical="center"/>
    </xf>
    <xf numFmtId="0" fontId="19" fillId="0" borderId="0" xfId="0" applyFont="1" applyFill="1" applyAlignment="1">
      <alignment horizontal="center" vertical="center"/>
    </xf>
    <xf numFmtId="0" fontId="26" fillId="26" borderId="10" xfId="0" applyNumberFormat="1" applyFont="1" applyFill="1" applyBorder="1" applyAlignment="1">
      <alignment horizontal="center" vertical="center"/>
    </xf>
    <xf numFmtId="0" fontId="18" fillId="0" borderId="11" xfId="0" applyNumberFormat="1" applyFont="1" applyBorder="1" applyAlignment="1">
      <alignment horizontal="center" vertical="center"/>
    </xf>
    <xf numFmtId="0" fontId="18" fillId="0" borderId="0" xfId="0" applyFont="1" applyFill="1" applyBorder="1" applyAlignment="1">
      <alignment vertical="center"/>
    </xf>
    <xf numFmtId="0" fontId="18" fillId="0" borderId="14" xfId="0" applyFont="1" applyFill="1" applyBorder="1" applyAlignment="1">
      <alignment vertical="center"/>
    </xf>
    <xf numFmtId="0" fontId="18" fillId="0" borderId="12" xfId="0" applyNumberFormat="1" applyFont="1" applyBorder="1" applyAlignment="1">
      <alignment horizontal="right" vertical="center"/>
    </xf>
    <xf numFmtId="0" fontId="18" fillId="0" borderId="12" xfId="0" applyNumberFormat="1" applyFont="1" applyBorder="1" applyAlignment="1">
      <alignment horizontal="left" vertical="center" wrapText="1"/>
    </xf>
    <xf numFmtId="0" fontId="18" fillId="0" borderId="12" xfId="0" applyNumberFormat="1" applyFont="1" applyBorder="1" applyAlignment="1">
      <alignment horizontal="center" vertical="center" wrapText="1"/>
    </xf>
    <xf numFmtId="0" fontId="18" fillId="0" borderId="12" xfId="0" applyNumberFormat="1" applyFont="1" applyBorder="1" applyAlignment="1">
      <alignment horizontal="center" vertical="center"/>
    </xf>
    <xf numFmtId="0" fontId="26" fillId="27" borderId="10" xfId="0" applyFont="1" applyFill="1" applyBorder="1" applyAlignment="1">
      <alignment horizontal="center" vertical="center"/>
    </xf>
    <xf numFmtId="0" fontId="26" fillId="27" borderId="11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right" vertical="center"/>
    </xf>
    <xf numFmtId="0" fontId="18" fillId="0" borderId="0" xfId="0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22" fillId="0" borderId="0" xfId="0" applyFont="1" applyAlignment="1">
      <alignment vertical="center"/>
    </xf>
    <xf numFmtId="0" fontId="18" fillId="0" borderId="11" xfId="0" applyFont="1" applyFill="1" applyBorder="1" applyAlignment="1">
      <alignment horizontal="center" vertical="center" wrapText="1"/>
    </xf>
    <xf numFmtId="0" fontId="18" fillId="0" borderId="13" xfId="0" applyFont="1" applyFill="1" applyBorder="1" applyAlignment="1">
      <alignment horizontal="center" vertical="center" wrapText="1"/>
    </xf>
    <xf numFmtId="0" fontId="18" fillId="0" borderId="10" xfId="0" applyFont="1" applyFill="1" applyBorder="1" applyAlignment="1">
      <alignment horizontal="center" vertical="center"/>
    </xf>
    <xf numFmtId="0" fontId="18" fillId="0" borderId="11" xfId="0" applyFont="1" applyFill="1" applyBorder="1" applyAlignment="1">
      <alignment horizontal="center" vertical="center"/>
    </xf>
    <xf numFmtId="10" fontId="26" fillId="27" borderId="10" xfId="35" applyNumberFormat="1" applyFont="1" applyFill="1" applyBorder="1" applyAlignment="1">
      <alignment horizontal="center" vertical="center"/>
    </xf>
    <xf numFmtId="0" fontId="26" fillId="27" borderId="10" xfId="0" applyFont="1" applyFill="1" applyBorder="1" applyAlignment="1">
      <alignment horizontal="right" vertical="center"/>
    </xf>
    <xf numFmtId="0" fontId="26" fillId="27" borderId="11" xfId="0" applyFont="1" applyFill="1" applyBorder="1" applyAlignment="1">
      <alignment horizontal="center" vertical="center"/>
    </xf>
    <xf numFmtId="0" fontId="26" fillId="27" borderId="13" xfId="0" applyFont="1" applyFill="1" applyBorder="1" applyAlignment="1">
      <alignment horizontal="center" vertical="center"/>
    </xf>
    <xf numFmtId="10" fontId="26" fillId="27" borderId="11" xfId="35" applyNumberFormat="1" applyFont="1" applyFill="1" applyBorder="1" applyAlignment="1">
      <alignment horizontal="center" vertical="center"/>
    </xf>
    <xf numFmtId="10" fontId="26" fillId="27" borderId="13" xfId="35" applyNumberFormat="1" applyFont="1" applyFill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8" fillId="25" borderId="10" xfId="0" applyFont="1" applyFill="1" applyBorder="1" applyAlignment="1">
      <alignment horizontal="center" vertical="center"/>
    </xf>
    <xf numFmtId="0" fontId="26" fillId="26" borderId="11" xfId="0" applyNumberFormat="1" applyFont="1" applyFill="1" applyBorder="1" applyAlignment="1">
      <alignment horizontal="center" vertical="center"/>
    </xf>
    <xf numFmtId="0" fontId="26" fillId="26" borderId="12" xfId="0" applyNumberFormat="1" applyFont="1" applyFill="1" applyBorder="1" applyAlignment="1">
      <alignment horizontal="center" vertical="center"/>
    </xf>
    <xf numFmtId="0" fontId="26" fillId="26" borderId="13" xfId="0" applyNumberFormat="1" applyFont="1" applyFill="1" applyBorder="1" applyAlignment="1">
      <alignment horizontal="center" vertical="center"/>
    </xf>
    <xf numFmtId="10" fontId="26" fillId="26" borderId="11" xfId="35" applyNumberFormat="1" applyFont="1" applyFill="1" applyBorder="1" applyAlignment="1">
      <alignment horizontal="center" vertical="center"/>
    </xf>
    <xf numFmtId="10" fontId="26" fillId="26" borderId="13" xfId="35" applyNumberFormat="1" applyFont="1" applyFill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10" xfId="0" applyFont="1" applyFill="1" applyBorder="1" applyAlignment="1">
      <alignment horizontal="center" vertical="center" wrapText="1"/>
    </xf>
    <xf numFmtId="0" fontId="18" fillId="0" borderId="12" xfId="0" applyFont="1" applyFill="1" applyBorder="1" applyAlignment="1">
      <alignment horizontal="center" vertical="center"/>
    </xf>
    <xf numFmtId="0" fontId="18" fillId="0" borderId="13" xfId="0" applyFont="1" applyFill="1" applyBorder="1" applyAlignment="1">
      <alignment horizontal="center" vertical="center"/>
    </xf>
    <xf numFmtId="0" fontId="25" fillId="28" borderId="0" xfId="0" applyFont="1" applyFill="1" applyAlignment="1">
      <alignment horizontal="center" vertical="center"/>
    </xf>
    <xf numFmtId="0" fontId="18" fillId="25" borderId="10" xfId="0" applyFont="1" applyFill="1" applyBorder="1" applyAlignment="1">
      <alignment horizontal="center" vertical="center" wrapText="1"/>
    </xf>
    <xf numFmtId="0" fontId="26" fillId="26" borderId="10" xfId="0" applyNumberFormat="1" applyFont="1" applyFill="1" applyBorder="1" applyAlignment="1">
      <alignment horizontal="right" vertical="center"/>
    </xf>
    <xf numFmtId="10" fontId="26" fillId="26" borderId="10" xfId="35" applyNumberFormat="1" applyFont="1" applyFill="1" applyBorder="1" applyAlignment="1">
      <alignment horizontal="center" vertical="center"/>
    </xf>
    <xf numFmtId="0" fontId="25" fillId="29" borderId="0" xfId="0" applyFont="1" applyFill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 wrapText="1"/>
    </xf>
    <xf numFmtId="0" fontId="18" fillId="0" borderId="15" xfId="0" applyFont="1" applyFill="1" applyBorder="1" applyAlignment="1">
      <alignment horizontal="center" vertical="center"/>
    </xf>
    <xf numFmtId="10" fontId="18" fillId="0" borderId="15" xfId="35" applyNumberFormat="1" applyFont="1" applyFill="1" applyBorder="1" applyAlignment="1">
      <alignment horizontal="center" vertical="center"/>
    </xf>
    <xf numFmtId="0" fontId="18" fillId="0" borderId="15" xfId="0" applyFont="1" applyFill="1" applyBorder="1" applyAlignment="1">
      <alignment horizontal="right" vertical="center"/>
    </xf>
    <xf numFmtId="10" fontId="24" fillId="0" borderId="15" xfId="35" applyNumberFormat="1" applyFont="1" applyFill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6" fillId="27" borderId="11" xfId="0" applyNumberFormat="1" applyFont="1" applyFill="1" applyBorder="1" applyAlignment="1">
      <alignment horizontal="center" vertical="center"/>
    </xf>
    <xf numFmtId="0" fontId="26" fillId="27" borderId="12" xfId="0" applyNumberFormat="1" applyFont="1" applyFill="1" applyBorder="1" applyAlignment="1">
      <alignment horizontal="center" vertical="center"/>
    </xf>
    <xf numFmtId="0" fontId="26" fillId="27" borderId="13" xfId="0" applyNumberFormat="1" applyFont="1" applyFill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2" fillId="0" borderId="0" xfId="0" applyFont="1" applyAlignment="1">
      <alignment horizontal="right" vertical="center"/>
    </xf>
    <xf numFmtId="0" fontId="18" fillId="25" borderId="16" xfId="0" applyFont="1" applyFill="1" applyBorder="1" applyAlignment="1">
      <alignment horizontal="center" vertical="center"/>
    </xf>
    <xf numFmtId="0" fontId="18" fillId="30" borderId="0" xfId="0" applyFont="1" applyFill="1" applyBorder="1" applyAlignment="1">
      <alignment horizontal="right" vertical="center"/>
    </xf>
    <xf numFmtId="164" fontId="18" fillId="30" borderId="0" xfId="0" applyNumberFormat="1" applyFont="1" applyFill="1" applyBorder="1" applyAlignment="1">
      <alignment horizontal="left" vertical="center"/>
    </xf>
    <xf numFmtId="0" fontId="18" fillId="30" borderId="0" xfId="0" applyFont="1" applyFill="1" applyBorder="1" applyAlignment="1">
      <alignment horizontal="left" vertical="center"/>
    </xf>
    <xf numFmtId="0" fontId="18" fillId="30" borderId="0" xfId="0" applyFont="1" applyFill="1" applyBorder="1" applyAlignment="1">
      <alignment horizontal="center" vertical="center"/>
    </xf>
    <xf numFmtId="164" fontId="18" fillId="30" borderId="0" xfId="0" applyNumberFormat="1" applyFont="1" applyFill="1" applyBorder="1" applyAlignment="1">
      <alignment horizontal="center" vertical="center"/>
    </xf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9" builtinId="31" customBuiltin="1"/>
    <cellStyle name="40% - Accent2" xfId="7" builtinId="35" customBuiltin="1"/>
    <cellStyle name="40% - Accent3" xfId="8" builtinId="39" customBuiltin="1"/>
    <cellStyle name="40% - Accent4" xfId="4" builtinId="43" customBuiltin="1"/>
    <cellStyle name="40% - Accent5" xfId="9" builtinId="47" customBuiltin="1"/>
    <cellStyle name="40% - Accent6" xfId="10" builtinId="51" customBuiltin="1"/>
    <cellStyle name="60% - Accent1" xfId="11" builtinId="32" customBuiltin="1"/>
    <cellStyle name="60% - Accent2" xfId="12" builtinId="36" customBuiltin="1"/>
    <cellStyle name="60% - Accent3" xfId="13" builtinId="40" customBuiltin="1"/>
    <cellStyle name="60% - Accent4" xfId="18" builtinId="44" customBuiltin="1"/>
    <cellStyle name="60% - Accent5" xfId="19" builtinId="48" customBuiltin="1"/>
    <cellStyle name="60% - Accent6" xfId="14" builtinId="52" customBuiltin="1"/>
    <cellStyle name="Accent1" xfId="15" builtinId="29" customBuiltin="1"/>
    <cellStyle name="Accent2" xfId="16" builtinId="33" customBuiltin="1"/>
    <cellStyle name="Accent3" xfId="17" builtinId="37" customBuiltin="1"/>
    <cellStyle name="Accent4" xfId="18" builtinId="41" customBuiltin="1"/>
    <cellStyle name="Accent5" xfId="19" builtinId="45" customBuiltin="1"/>
    <cellStyle name="Accent6" xfId="20" builtinId="49" customBuiltin="1"/>
    <cellStyle name="Bad" xfId="21" builtinId="27" customBuiltin="1"/>
    <cellStyle name="Calculation" xfId="22" builtinId="22" customBuiltin="1"/>
    <cellStyle name="Check Cell" xfId="23" builtinId="23" customBuiltin="1"/>
    <cellStyle name="Explanatory Text" xfId="24" builtinId="53" customBuiltin="1"/>
    <cellStyle name="Good" xfId="25" builtinId="26" customBuiltin="1"/>
    <cellStyle name="Heading 1" xfId="26" builtinId="16" customBuiltin="1"/>
    <cellStyle name="Heading 2" xfId="27" builtinId="17" customBuiltin="1"/>
    <cellStyle name="Heading 3" xfId="28" builtinId="18" customBuiltin="1"/>
    <cellStyle name="Heading 4" xfId="29" builtinId="19" customBuiltin="1"/>
    <cellStyle name="Input" xfId="30" builtinId="20" customBuiltin="1"/>
    <cellStyle name="Linked Cell" xfId="31" builtinId="24" customBuiltin="1"/>
    <cellStyle name="Neutral" xfId="32" builtinId="28" customBuiltin="1"/>
    <cellStyle name="Normal" xfId="0" builtinId="0"/>
    <cellStyle name="Note" xfId="33" builtinId="10" customBuiltin="1"/>
    <cellStyle name="Output" xfId="34" builtinId="21" customBuiltin="1"/>
    <cellStyle name="Percent" xfId="35" builtinId="5"/>
    <cellStyle name="Title" xfId="36" builtinId="15" customBuiltin="1"/>
    <cellStyle name="Total" xfId="37" builtinId="25" customBuiltin="1"/>
    <cellStyle name="Warning Text" xfId="38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1"/>
  <sheetViews>
    <sheetView tabSelected="1" topLeftCell="A4" zoomScaleNormal="100" workbookViewId="0">
      <selection activeCell="W12" sqref="W12"/>
    </sheetView>
  </sheetViews>
  <sheetFormatPr defaultRowHeight="15" x14ac:dyDescent="0.25"/>
  <cols>
    <col min="1" max="1" width="5" style="5" customWidth="1"/>
    <col min="2" max="2" width="10.7109375" style="4" customWidth="1"/>
    <col min="3" max="3" width="6.28515625" style="3" customWidth="1"/>
    <col min="4" max="4" width="6.5703125" style="2" customWidth="1"/>
    <col min="5" max="21" width="8.140625" style="2" customWidth="1"/>
    <col min="22" max="16384" width="9.140625" style="2"/>
  </cols>
  <sheetData>
    <row r="1" spans="1:25" x14ac:dyDescent="0.25">
      <c r="A1" s="5" t="s">
        <v>30</v>
      </c>
    </row>
    <row r="2" spans="1:25" x14ac:dyDescent="0.25">
      <c r="A2" s="56" t="s">
        <v>17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64" t="s">
        <v>3</v>
      </c>
      <c r="M2" s="64"/>
      <c r="N2" s="64"/>
      <c r="O2" s="64"/>
      <c r="P2" s="64"/>
      <c r="Q2" s="64"/>
      <c r="R2" s="64"/>
      <c r="S2" s="64"/>
      <c r="T2" s="64"/>
      <c r="U2" s="17"/>
      <c r="V2" s="17"/>
      <c r="W2" s="17"/>
      <c r="X2" s="17"/>
      <c r="Y2" s="17"/>
    </row>
    <row r="3" spans="1:25" x14ac:dyDescent="0.25">
      <c r="A3" s="57" t="s">
        <v>18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 t="s">
        <v>4</v>
      </c>
      <c r="M3" s="57"/>
      <c r="N3" s="57"/>
      <c r="O3" s="57"/>
      <c r="P3" s="57"/>
      <c r="Q3" s="57"/>
      <c r="R3" s="57"/>
      <c r="S3" s="57"/>
      <c r="T3" s="57"/>
      <c r="U3" s="19"/>
      <c r="V3" s="19"/>
      <c r="W3" s="19"/>
      <c r="X3" s="19"/>
      <c r="Y3" s="19"/>
    </row>
    <row r="4" spans="1:25" x14ac:dyDescent="0.25">
      <c r="L4" s="79" t="s">
        <v>43</v>
      </c>
      <c r="M4" s="79"/>
      <c r="N4" s="79"/>
      <c r="O4" s="79"/>
      <c r="P4" s="79"/>
      <c r="Q4" s="79"/>
      <c r="R4" s="79"/>
      <c r="S4" s="79"/>
      <c r="T4" s="79"/>
      <c r="U4" s="45"/>
      <c r="V4" s="45"/>
      <c r="W4" s="45"/>
      <c r="X4" s="45"/>
      <c r="Y4" s="45"/>
    </row>
    <row r="5" spans="1:25" x14ac:dyDescent="0.25">
      <c r="G5" s="9"/>
      <c r="H5" s="9"/>
      <c r="I5" s="9"/>
      <c r="J5" s="9"/>
      <c r="K5" s="9"/>
      <c r="L5" s="9"/>
      <c r="M5" s="9"/>
    </row>
    <row r="6" spans="1:25" ht="32.25" customHeight="1" x14ac:dyDescent="0.25">
      <c r="A6" s="64" t="s">
        <v>39</v>
      </c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17"/>
      <c r="W6" s="17"/>
      <c r="X6" s="17"/>
      <c r="Y6" s="17"/>
    </row>
    <row r="7" spans="1:25" ht="32.25" customHeight="1" x14ac:dyDescent="0.25">
      <c r="A7" s="68" t="s">
        <v>33</v>
      </c>
      <c r="B7" s="68"/>
      <c r="C7" s="68"/>
      <c r="D7" s="68"/>
      <c r="E7" s="68"/>
      <c r="F7" s="20"/>
      <c r="G7" s="88" t="s">
        <v>48</v>
      </c>
      <c r="H7" s="89"/>
      <c r="I7" s="89"/>
      <c r="J7" s="89"/>
      <c r="K7" s="86"/>
      <c r="L7" s="86" t="s">
        <v>45</v>
      </c>
      <c r="M7" s="87">
        <f>C11/12</f>
        <v>40.833333333333336</v>
      </c>
      <c r="N7" s="86" t="s">
        <v>46</v>
      </c>
      <c r="O7" s="87">
        <f>C12/9</f>
        <v>42.888888888888886</v>
      </c>
      <c r="P7" s="86" t="s">
        <v>47</v>
      </c>
      <c r="Q7" s="88">
        <f>C13/8</f>
        <v>43</v>
      </c>
      <c r="R7" s="89" t="s">
        <v>49</v>
      </c>
      <c r="S7" s="90">
        <f>C14/29</f>
        <v>42.068965517241381</v>
      </c>
      <c r="T7" s="90"/>
      <c r="U7" s="89"/>
      <c r="V7" s="20"/>
      <c r="W7" s="20"/>
      <c r="X7" s="20"/>
      <c r="Y7" s="20"/>
    </row>
    <row r="8" spans="1:25" x14ac:dyDescent="0.25">
      <c r="A8" s="58" t="s">
        <v>0</v>
      </c>
      <c r="B8" s="69" t="s">
        <v>5</v>
      </c>
      <c r="C8" s="69" t="s">
        <v>6</v>
      </c>
      <c r="D8" s="58" t="s">
        <v>8</v>
      </c>
      <c r="E8" s="58"/>
      <c r="F8" s="58"/>
      <c r="G8" s="85"/>
      <c r="H8" s="85"/>
      <c r="I8" s="85"/>
      <c r="J8" s="85"/>
      <c r="K8" s="85"/>
      <c r="L8" s="85"/>
      <c r="M8" s="85"/>
      <c r="N8" s="85" t="s">
        <v>7</v>
      </c>
      <c r="O8" s="85"/>
      <c r="P8" s="85"/>
      <c r="Q8" s="85"/>
      <c r="R8" s="85"/>
      <c r="S8" s="85"/>
      <c r="T8" s="85"/>
      <c r="U8" s="85"/>
      <c r="V8" s="20"/>
      <c r="W8" s="20"/>
      <c r="X8" s="20"/>
      <c r="Y8" s="20"/>
    </row>
    <row r="9" spans="1:25" x14ac:dyDescent="0.25">
      <c r="A9" s="58"/>
      <c r="B9" s="69"/>
      <c r="C9" s="69"/>
      <c r="D9" s="58" t="s">
        <v>9</v>
      </c>
      <c r="E9" s="58"/>
      <c r="F9" s="58" t="s">
        <v>10</v>
      </c>
      <c r="G9" s="58"/>
      <c r="H9" s="58" t="s">
        <v>11</v>
      </c>
      <c r="I9" s="58"/>
      <c r="J9" s="58" t="s">
        <v>12</v>
      </c>
      <c r="K9" s="58"/>
      <c r="L9" s="58" t="s">
        <v>13</v>
      </c>
      <c r="M9" s="58"/>
      <c r="N9" s="58" t="s">
        <v>14</v>
      </c>
      <c r="O9" s="58"/>
      <c r="P9" s="58" t="s">
        <v>10</v>
      </c>
      <c r="Q9" s="58"/>
      <c r="R9" s="58" t="s">
        <v>11</v>
      </c>
      <c r="S9" s="58"/>
      <c r="T9" s="58" t="s">
        <v>12</v>
      </c>
      <c r="U9" s="58"/>
      <c r="V9" s="20"/>
      <c r="W9" s="20"/>
      <c r="X9" s="20"/>
      <c r="Y9" s="20"/>
    </row>
    <row r="10" spans="1:25" x14ac:dyDescent="0.25">
      <c r="A10" s="58"/>
      <c r="B10" s="69"/>
      <c r="C10" s="69"/>
      <c r="D10" s="26" t="s">
        <v>1</v>
      </c>
      <c r="E10" s="26" t="s">
        <v>2</v>
      </c>
      <c r="F10" s="26" t="s">
        <v>1</v>
      </c>
      <c r="G10" s="26" t="s">
        <v>2</v>
      </c>
      <c r="H10" s="26" t="s">
        <v>1</v>
      </c>
      <c r="I10" s="26" t="s">
        <v>2</v>
      </c>
      <c r="J10" s="26" t="s">
        <v>1</v>
      </c>
      <c r="K10" s="26" t="s">
        <v>2</v>
      </c>
      <c r="L10" s="26" t="s">
        <v>1</v>
      </c>
      <c r="M10" s="26" t="s">
        <v>2</v>
      </c>
      <c r="N10" s="26" t="s">
        <v>1</v>
      </c>
      <c r="O10" s="26" t="s">
        <v>2</v>
      </c>
      <c r="P10" s="26" t="s">
        <v>1</v>
      </c>
      <c r="Q10" s="26" t="s">
        <v>2</v>
      </c>
      <c r="R10" s="26" t="s">
        <v>1</v>
      </c>
      <c r="S10" s="26" t="s">
        <v>2</v>
      </c>
      <c r="T10" s="26" t="s">
        <v>1</v>
      </c>
      <c r="U10" s="26" t="s">
        <v>2</v>
      </c>
      <c r="V10" s="20"/>
      <c r="W10" s="20"/>
      <c r="X10" s="20"/>
      <c r="Y10" s="20"/>
    </row>
    <row r="11" spans="1:25" x14ac:dyDescent="0.25">
      <c r="A11" s="8">
        <v>1</v>
      </c>
      <c r="B11" s="6" t="s">
        <v>19</v>
      </c>
      <c r="C11" s="7">
        <v>490</v>
      </c>
      <c r="D11" s="10">
        <v>76</v>
      </c>
      <c r="E11" s="10">
        <f>IF(C11&gt;0,ROUND(D11/C11*100,2),0)</f>
        <v>15.51</v>
      </c>
      <c r="F11" s="10">
        <v>234</v>
      </c>
      <c r="G11" s="10">
        <f>IF(C11&gt;0,ROUND(F11/C11*100,2),0)</f>
        <v>47.76</v>
      </c>
      <c r="H11" s="10">
        <v>156</v>
      </c>
      <c r="I11" s="10">
        <f>IF(C11&gt;0,ROUND(H11/C11*100,2),0)</f>
        <v>31.84</v>
      </c>
      <c r="J11" s="10">
        <v>24</v>
      </c>
      <c r="K11" s="10">
        <f>IF(C11&gt;0,ROUND(J11/C11*100,2),0)</f>
        <v>4.9000000000000004</v>
      </c>
      <c r="L11" s="10">
        <v>0</v>
      </c>
      <c r="M11" s="10">
        <f>IF(C11&gt;0,ROUND(L11/C11*100,2),0)</f>
        <v>0</v>
      </c>
      <c r="N11" s="10">
        <v>441</v>
      </c>
      <c r="O11" s="10">
        <v>90</v>
      </c>
      <c r="P11" s="10">
        <v>42</v>
      </c>
      <c r="Q11" s="10">
        <v>8.57</v>
      </c>
      <c r="R11" s="10">
        <v>7</v>
      </c>
      <c r="S11" s="10">
        <v>1.43</v>
      </c>
      <c r="T11" s="10">
        <v>0</v>
      </c>
      <c r="U11" s="10">
        <v>0</v>
      </c>
      <c r="V11" s="20"/>
      <c r="W11" s="20"/>
      <c r="X11" s="20"/>
      <c r="Y11" s="20"/>
    </row>
    <row r="12" spans="1:25" x14ac:dyDescent="0.25">
      <c r="A12" s="8">
        <v>2</v>
      </c>
      <c r="B12" s="6" t="s">
        <v>20</v>
      </c>
      <c r="C12" s="7">
        <v>386</v>
      </c>
      <c r="D12" s="10">
        <v>69</v>
      </c>
      <c r="E12" s="10">
        <f>IF(C12&gt;0,ROUND(D12/C12*100,2),0)</f>
        <v>17.88</v>
      </c>
      <c r="F12" s="10">
        <v>179</v>
      </c>
      <c r="G12" s="10">
        <f>IF(C12&gt;0,ROUND(F12/C12*100,2),0)</f>
        <v>46.37</v>
      </c>
      <c r="H12" s="10">
        <v>127</v>
      </c>
      <c r="I12" s="10">
        <f>IF(C12&gt;0,ROUND(H12/C12*100,2),0)</f>
        <v>32.9</v>
      </c>
      <c r="J12" s="10">
        <v>11</v>
      </c>
      <c r="K12" s="10">
        <f>IF(C12&gt;0,ROUND(J12/C12*100,2),0)</f>
        <v>2.85</v>
      </c>
      <c r="L12" s="10">
        <v>0</v>
      </c>
      <c r="M12" s="10">
        <f>IF(C12&gt;0,ROUND(L12/C12*100,2),0)</f>
        <v>0</v>
      </c>
      <c r="N12" s="10">
        <v>349</v>
      </c>
      <c r="O12" s="10">
        <v>90.41</v>
      </c>
      <c r="P12" s="10">
        <v>31</v>
      </c>
      <c r="Q12" s="10">
        <v>8.0299999999999994</v>
      </c>
      <c r="R12" s="10">
        <v>6</v>
      </c>
      <c r="S12" s="10">
        <v>1.55</v>
      </c>
      <c r="T12" s="10">
        <v>0</v>
      </c>
      <c r="U12" s="10">
        <v>0</v>
      </c>
      <c r="V12" s="20"/>
      <c r="W12" s="20"/>
      <c r="X12" s="20"/>
      <c r="Y12" s="20"/>
    </row>
    <row r="13" spans="1:25" x14ac:dyDescent="0.25">
      <c r="A13" s="8">
        <v>3</v>
      </c>
      <c r="B13" s="6" t="s">
        <v>21</v>
      </c>
      <c r="C13" s="7">
        <v>344</v>
      </c>
      <c r="D13" s="10">
        <v>58</v>
      </c>
      <c r="E13" s="10">
        <f>IF(C13&gt;0,ROUND(D13/C13*100,2),0)</f>
        <v>16.86</v>
      </c>
      <c r="F13" s="10">
        <v>193</v>
      </c>
      <c r="G13" s="10">
        <f>IF(C13&gt;0,ROUND(F13/C13*100,2),0)</f>
        <v>56.1</v>
      </c>
      <c r="H13" s="10">
        <v>89</v>
      </c>
      <c r="I13" s="10">
        <f>IF(C13&gt;0,ROUND(H13/C13*100,2),0)</f>
        <v>25.87</v>
      </c>
      <c r="J13" s="10">
        <v>4</v>
      </c>
      <c r="K13" s="10">
        <f>IF(C13&gt;0,ROUND(J13/C13*100,2),0)</f>
        <v>1.1599999999999999</v>
      </c>
      <c r="L13" s="10">
        <v>0</v>
      </c>
      <c r="M13" s="10">
        <f>IF(C13&gt;0,ROUND(L13/C13*100,2),0)</f>
        <v>0</v>
      </c>
      <c r="N13" s="10">
        <v>307</v>
      </c>
      <c r="O13" s="10">
        <v>89.24</v>
      </c>
      <c r="P13" s="10">
        <v>37</v>
      </c>
      <c r="Q13" s="10">
        <v>10.76</v>
      </c>
      <c r="R13" s="10">
        <v>0</v>
      </c>
      <c r="S13" s="10">
        <v>0</v>
      </c>
      <c r="T13" s="10">
        <v>0</v>
      </c>
      <c r="U13" s="10">
        <v>0</v>
      </c>
      <c r="V13" s="20"/>
      <c r="W13" s="20"/>
      <c r="X13" s="20"/>
      <c r="Y13" s="20"/>
    </row>
    <row r="14" spans="1:25" x14ac:dyDescent="0.25">
      <c r="A14" s="13"/>
      <c r="B14" s="14" t="s">
        <v>22</v>
      </c>
      <c r="C14" s="15">
        <f>SUM(C11:C13)</f>
        <v>1220</v>
      </c>
      <c r="D14" s="16">
        <f>SUM(D11:D13)</f>
        <v>203</v>
      </c>
      <c r="E14" s="16">
        <f>IF(C14&gt;0,ROUND(D14/C14*100,2),0)</f>
        <v>16.64</v>
      </c>
      <c r="F14" s="16">
        <f>SUM(F11:F13)</f>
        <v>606</v>
      </c>
      <c r="G14" s="16">
        <f>IF(C14&gt;0,ROUND(F14/C14*100,2),0)</f>
        <v>49.67</v>
      </c>
      <c r="H14" s="16">
        <f>SUM(H11:H13)</f>
        <v>372</v>
      </c>
      <c r="I14" s="16">
        <f>IF(C14&gt;0,ROUND(H14/C14*100,2),0)</f>
        <v>30.49</v>
      </c>
      <c r="J14" s="16">
        <f>SUM(J11:J13)</f>
        <v>39</v>
      </c>
      <c r="K14" s="16">
        <f>IF(C14&gt;0,ROUND(J14/C14*100,2),0)</f>
        <v>3.2</v>
      </c>
      <c r="L14" s="16">
        <f>SUM(L11:L13)</f>
        <v>0</v>
      </c>
      <c r="M14" s="16">
        <f>IF(C14&gt;0,ROUND(L14/C14*100,2),0)</f>
        <v>0</v>
      </c>
      <c r="N14" s="16">
        <v>1097</v>
      </c>
      <c r="O14" s="16">
        <v>89.92</v>
      </c>
      <c r="P14" s="16">
        <v>110</v>
      </c>
      <c r="Q14" s="16">
        <v>9.02</v>
      </c>
      <c r="R14" s="16">
        <v>13</v>
      </c>
      <c r="S14" s="16">
        <v>1.07</v>
      </c>
      <c r="T14" s="16">
        <v>0</v>
      </c>
      <c r="U14" s="16">
        <v>0</v>
      </c>
      <c r="V14" s="20"/>
      <c r="W14" s="20"/>
      <c r="X14" s="20"/>
      <c r="Y14" s="20"/>
    </row>
    <row r="15" spans="1:25" x14ac:dyDescent="0.25">
      <c r="A15" s="36"/>
      <c r="B15" s="37"/>
      <c r="C15" s="38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24"/>
      <c r="W15" s="24"/>
      <c r="X15" s="24"/>
      <c r="Y15" s="24"/>
    </row>
    <row r="16" spans="1:25" x14ac:dyDescent="0.25">
      <c r="A16" s="70" t="s">
        <v>32</v>
      </c>
      <c r="B16" s="70"/>
      <c r="C16" s="70"/>
      <c r="D16" s="70"/>
      <c r="E16" s="70"/>
      <c r="F16" s="70"/>
      <c r="G16" s="70"/>
      <c r="H16" s="70"/>
      <c r="I16" s="59">
        <f>D14+F14+H14</f>
        <v>1181</v>
      </c>
      <c r="J16" s="61"/>
      <c r="K16" s="71">
        <f>I16/C14</f>
        <v>0.96803278688524586</v>
      </c>
      <c r="L16" s="71"/>
      <c r="M16" s="32"/>
      <c r="N16" s="59" t="s">
        <v>35</v>
      </c>
      <c r="O16" s="60"/>
      <c r="P16" s="61"/>
      <c r="Q16" s="59">
        <f>N14+P14+R14</f>
        <v>1220</v>
      </c>
      <c r="R16" s="61"/>
      <c r="S16" s="62">
        <f>Q16/C14</f>
        <v>1</v>
      </c>
      <c r="T16" s="63"/>
      <c r="U16" s="32"/>
      <c r="V16" s="27"/>
      <c r="W16" s="27"/>
      <c r="X16" s="27"/>
      <c r="Y16" s="27"/>
    </row>
    <row r="17" spans="1:27" x14ac:dyDescent="0.25">
      <c r="A17" s="28"/>
      <c r="B17" s="28"/>
      <c r="C17" s="28"/>
      <c r="D17" s="28"/>
      <c r="E17" s="28"/>
      <c r="F17" s="28"/>
      <c r="G17" s="28"/>
      <c r="H17" s="28"/>
      <c r="I17" s="29"/>
      <c r="J17" s="29"/>
      <c r="K17" s="30"/>
      <c r="L17" s="30"/>
      <c r="M17" s="29"/>
      <c r="N17" s="75" t="s">
        <v>44</v>
      </c>
      <c r="O17" s="75"/>
      <c r="P17" s="75"/>
      <c r="Q17" s="75">
        <f>N14+P14</f>
        <v>1207</v>
      </c>
      <c r="R17" s="75"/>
      <c r="S17" s="76">
        <f>Q17/C14</f>
        <v>0.98934426229508199</v>
      </c>
      <c r="T17" s="76"/>
      <c r="U17" s="29"/>
      <c r="V17" s="27"/>
      <c r="W17" s="27"/>
      <c r="X17" s="27"/>
      <c r="Y17" s="27"/>
    </row>
    <row r="18" spans="1:27" ht="34.5" customHeight="1" x14ac:dyDescent="0.25">
      <c r="A18" s="72" t="s">
        <v>34</v>
      </c>
      <c r="B18" s="72"/>
      <c r="C18" s="72"/>
      <c r="D18" s="72"/>
      <c r="E18" s="72"/>
      <c r="F18" s="27"/>
      <c r="G18" s="27"/>
      <c r="H18" s="27"/>
      <c r="I18" s="27"/>
      <c r="J18" s="27"/>
      <c r="K18" s="27"/>
      <c r="L18" s="27"/>
      <c r="M18" s="27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</row>
    <row r="19" spans="1:27" x14ac:dyDescent="0.25">
      <c r="A19" s="48" t="s">
        <v>0</v>
      </c>
      <c r="B19" s="65" t="s">
        <v>5</v>
      </c>
      <c r="C19" s="65" t="s">
        <v>6</v>
      </c>
      <c r="D19" s="48" t="s">
        <v>8</v>
      </c>
      <c r="E19" s="48"/>
      <c r="F19" s="48"/>
      <c r="G19" s="48"/>
      <c r="H19" s="48"/>
      <c r="I19" s="48"/>
      <c r="J19" s="48"/>
      <c r="K19" s="48"/>
      <c r="L19" s="48"/>
      <c r="M19" s="48"/>
      <c r="N19" s="22"/>
      <c r="O19" s="23"/>
      <c r="P19" s="49" t="s">
        <v>7</v>
      </c>
      <c r="Q19" s="66"/>
      <c r="R19" s="66"/>
      <c r="S19" s="66"/>
      <c r="T19" s="66"/>
      <c r="U19" s="66"/>
      <c r="V19" s="35"/>
      <c r="W19" s="34"/>
      <c r="X19" s="34"/>
      <c r="Y19" s="34"/>
    </row>
    <row r="20" spans="1:27" ht="32.1" customHeight="1" x14ac:dyDescent="0.25">
      <c r="A20" s="48"/>
      <c r="B20" s="65"/>
      <c r="C20" s="65"/>
      <c r="D20" s="48" t="s">
        <v>9</v>
      </c>
      <c r="E20" s="48"/>
      <c r="F20" s="48" t="s">
        <v>10</v>
      </c>
      <c r="G20" s="48"/>
      <c r="H20" s="48" t="s">
        <v>11</v>
      </c>
      <c r="I20" s="48"/>
      <c r="J20" s="48" t="s">
        <v>12</v>
      </c>
      <c r="K20" s="48"/>
      <c r="L20" s="48" t="s">
        <v>13</v>
      </c>
      <c r="M20" s="48"/>
      <c r="N20" s="46" t="s">
        <v>16</v>
      </c>
      <c r="O20" s="47"/>
      <c r="P20" s="48" t="s">
        <v>14</v>
      </c>
      <c r="Q20" s="48"/>
      <c r="R20" s="48" t="s">
        <v>10</v>
      </c>
      <c r="S20" s="48"/>
      <c r="T20" s="48" t="s">
        <v>11</v>
      </c>
      <c r="U20" s="49"/>
      <c r="V20" s="35"/>
      <c r="W20" s="34"/>
      <c r="X20" s="34"/>
      <c r="Y20" s="34"/>
    </row>
    <row r="21" spans="1:27" x14ac:dyDescent="0.25">
      <c r="A21" s="48"/>
      <c r="B21" s="65"/>
      <c r="C21" s="65"/>
      <c r="D21" s="18" t="s">
        <v>1</v>
      </c>
      <c r="E21" s="18" t="s">
        <v>2</v>
      </c>
      <c r="F21" s="18" t="s">
        <v>1</v>
      </c>
      <c r="G21" s="18" t="s">
        <v>2</v>
      </c>
      <c r="H21" s="18" t="s">
        <v>1</v>
      </c>
      <c r="I21" s="18" t="s">
        <v>2</v>
      </c>
      <c r="J21" s="18" t="s">
        <v>1</v>
      </c>
      <c r="K21" s="18" t="s">
        <v>2</v>
      </c>
      <c r="L21" s="18" t="s">
        <v>1</v>
      </c>
      <c r="M21" s="18" t="s">
        <v>2</v>
      </c>
      <c r="N21" s="18" t="s">
        <v>1</v>
      </c>
      <c r="O21" s="18" t="s">
        <v>2</v>
      </c>
      <c r="P21" s="18" t="s">
        <v>1</v>
      </c>
      <c r="Q21" s="18" t="s">
        <v>2</v>
      </c>
      <c r="R21" s="18" t="s">
        <v>1</v>
      </c>
      <c r="S21" s="18" t="s">
        <v>2</v>
      </c>
      <c r="T21" s="18" t="s">
        <v>1</v>
      </c>
      <c r="U21" s="21" t="s">
        <v>2</v>
      </c>
      <c r="V21" s="35"/>
      <c r="W21" s="34"/>
      <c r="X21" s="34"/>
      <c r="Y21" s="34"/>
    </row>
    <row r="22" spans="1:27" ht="15" customHeight="1" x14ac:dyDescent="0.25">
      <c r="A22" s="8">
        <v>1</v>
      </c>
      <c r="B22" s="6" t="s">
        <v>19</v>
      </c>
      <c r="C22" s="7">
        <v>490</v>
      </c>
      <c r="D22" s="10">
        <v>76</v>
      </c>
      <c r="E22" s="10">
        <f>IF(C22&gt;0,ROUND(D22/C22*100,2),0)</f>
        <v>15.51</v>
      </c>
      <c r="F22" s="10">
        <v>234</v>
      </c>
      <c r="G22" s="10">
        <f>IF(C22&gt;0,ROUND(F22/C22*100,2),0)</f>
        <v>47.76</v>
      </c>
      <c r="H22" s="10">
        <v>175</v>
      </c>
      <c r="I22" s="10">
        <f>IF(C22&gt;0,ROUND(H22/C22*100,2),0)</f>
        <v>35.71</v>
      </c>
      <c r="J22" s="10">
        <v>5</v>
      </c>
      <c r="K22" s="10">
        <f>IF(C22&gt;0,ROUND(J22/C22*100,2),0)</f>
        <v>1.02</v>
      </c>
      <c r="L22" s="10">
        <v>0</v>
      </c>
      <c r="M22" s="10">
        <f>IF(C22&gt;0,ROUND(L22/C22*100,2),0)</f>
        <v>0</v>
      </c>
      <c r="N22" s="10">
        <v>0</v>
      </c>
      <c r="O22" s="10">
        <f>IF(C22&gt;0,ROUND(N22/C22*100,2),0)</f>
        <v>0</v>
      </c>
      <c r="P22" s="10">
        <v>441</v>
      </c>
      <c r="Q22" s="10">
        <v>90</v>
      </c>
      <c r="R22" s="10">
        <v>42</v>
      </c>
      <c r="S22" s="10">
        <v>8.57</v>
      </c>
      <c r="T22" s="10">
        <v>7</v>
      </c>
      <c r="U22" s="10">
        <v>1.43</v>
      </c>
      <c r="V22" s="35"/>
      <c r="W22" s="34"/>
      <c r="X22" s="34"/>
      <c r="Y22" s="34"/>
    </row>
    <row r="23" spans="1:27" ht="15" customHeight="1" x14ac:dyDescent="0.25">
      <c r="A23" s="8">
        <v>2</v>
      </c>
      <c r="B23" s="6" t="s">
        <v>20</v>
      </c>
      <c r="C23" s="7">
        <v>386</v>
      </c>
      <c r="D23" s="10">
        <v>69</v>
      </c>
      <c r="E23" s="10">
        <f>IF(C23&gt;0,ROUND(D23/C23*100,2),0)</f>
        <v>17.88</v>
      </c>
      <c r="F23" s="10">
        <v>179</v>
      </c>
      <c r="G23" s="10">
        <f>IF(C23&gt;0,ROUND(F23/C23*100,2),0)</f>
        <v>46.37</v>
      </c>
      <c r="H23" s="10">
        <v>136</v>
      </c>
      <c r="I23" s="10">
        <f>IF(C23&gt;0,ROUND(H23/C23*100,2),0)</f>
        <v>35.229999999999997</v>
      </c>
      <c r="J23" s="10">
        <v>1</v>
      </c>
      <c r="K23" s="10">
        <f>IF(C23&gt;0,ROUND(J23/C23*100,2),0)</f>
        <v>0.26</v>
      </c>
      <c r="L23" s="10">
        <v>1</v>
      </c>
      <c r="M23" s="10">
        <f>IF(C23&gt;0,ROUND(L23/C23*100,2),0)</f>
        <v>0.26</v>
      </c>
      <c r="N23" s="10">
        <v>0</v>
      </c>
      <c r="O23" s="10">
        <f>IF(C23&gt;0,ROUND(N23/C23*100,2),0)</f>
        <v>0</v>
      </c>
      <c r="P23" s="10">
        <v>349</v>
      </c>
      <c r="Q23" s="10">
        <v>90.41</v>
      </c>
      <c r="R23" s="10">
        <v>31</v>
      </c>
      <c r="S23" s="10">
        <v>8.0299999999999994</v>
      </c>
      <c r="T23" s="10">
        <v>6</v>
      </c>
      <c r="U23" s="10">
        <v>1.55</v>
      </c>
      <c r="V23" s="35"/>
      <c r="W23" s="34"/>
      <c r="X23" s="34"/>
      <c r="Y23" s="34"/>
    </row>
    <row r="24" spans="1:27" ht="15" customHeight="1" x14ac:dyDescent="0.25">
      <c r="A24" s="8">
        <v>3</v>
      </c>
      <c r="B24" s="6" t="s">
        <v>21</v>
      </c>
      <c r="C24" s="7">
        <v>344</v>
      </c>
      <c r="D24" s="10">
        <v>58</v>
      </c>
      <c r="E24" s="10">
        <f>IF(C24&gt;0,ROUND(D24/C24*100,2),0)</f>
        <v>16.86</v>
      </c>
      <c r="F24" s="10">
        <v>193</v>
      </c>
      <c r="G24" s="10">
        <f>IF(C24&gt;0,ROUND(F24/C24*100,2),0)</f>
        <v>56.1</v>
      </c>
      <c r="H24" s="10">
        <v>89</v>
      </c>
      <c r="I24" s="10">
        <f>IF(C24&gt;0,ROUND(H24/C24*100,2),0)</f>
        <v>25.87</v>
      </c>
      <c r="J24" s="10">
        <v>4</v>
      </c>
      <c r="K24" s="10">
        <f>IF(C24&gt;0,ROUND(J24/C24*100,2),0)</f>
        <v>1.1599999999999999</v>
      </c>
      <c r="L24" s="10">
        <v>0</v>
      </c>
      <c r="M24" s="10">
        <f>IF(C24&gt;0,ROUND(L24/C24*100,2),0)</f>
        <v>0</v>
      </c>
      <c r="N24" s="10">
        <v>0</v>
      </c>
      <c r="O24" s="10">
        <f>IF(C24&gt;0,ROUND(N24/C24*100,2),0)</f>
        <v>0</v>
      </c>
      <c r="P24" s="10">
        <v>307</v>
      </c>
      <c r="Q24" s="10">
        <v>89.24</v>
      </c>
      <c r="R24" s="10">
        <v>37</v>
      </c>
      <c r="S24" s="10">
        <v>10.76</v>
      </c>
      <c r="T24" s="10">
        <v>0</v>
      </c>
      <c r="U24" s="10">
        <v>0</v>
      </c>
      <c r="V24" s="35"/>
      <c r="W24" s="34"/>
      <c r="X24" s="34"/>
      <c r="Y24" s="34"/>
    </row>
    <row r="25" spans="1:27" ht="15" customHeight="1" x14ac:dyDescent="0.25">
      <c r="A25" s="13"/>
      <c r="B25" s="14" t="s">
        <v>22</v>
      </c>
      <c r="C25" s="15">
        <f>SUM(C22:C24)</f>
        <v>1220</v>
      </c>
      <c r="D25" s="16">
        <f>SUM(D22:D24)</f>
        <v>203</v>
      </c>
      <c r="E25" s="16">
        <f>IF(C25&gt;0,ROUND(D25/C25*100,2),0)</f>
        <v>16.64</v>
      </c>
      <c r="F25" s="16">
        <f>SUM(F22:F24)</f>
        <v>606</v>
      </c>
      <c r="G25" s="16">
        <f>IF(C25&gt;0,ROUND(F25/C25*100,2),0)</f>
        <v>49.67</v>
      </c>
      <c r="H25" s="16">
        <f>SUM(H22:H24)</f>
        <v>400</v>
      </c>
      <c r="I25" s="16">
        <f>IF(C25&gt;0,ROUND(H25/C25*100,2),0)</f>
        <v>32.79</v>
      </c>
      <c r="J25" s="16">
        <f>SUM(J22:J24)</f>
        <v>10</v>
      </c>
      <c r="K25" s="16">
        <f>IF(C25&gt;0,ROUND(J25/C25*100,2),0)</f>
        <v>0.82</v>
      </c>
      <c r="L25" s="16">
        <f>SUM(L22:L24)</f>
        <v>1</v>
      </c>
      <c r="M25" s="16">
        <f>IF(C25&gt;0,ROUND(L25/C25*100,2),0)</f>
        <v>0.08</v>
      </c>
      <c r="N25" s="16">
        <f>SUM(N22:N24)</f>
        <v>0</v>
      </c>
      <c r="O25" s="16">
        <f>IF(C25&gt;0,ROUND(N25/C25*100,2),0)</f>
        <v>0</v>
      </c>
      <c r="P25" s="16">
        <f>SUM(P22:P24)</f>
        <v>1097</v>
      </c>
      <c r="Q25" s="16">
        <f>IF(C25&gt;0,ROUND(P25/C25*100,2),0)</f>
        <v>89.92</v>
      </c>
      <c r="R25" s="16">
        <f>SUM(R22:R24)</f>
        <v>110</v>
      </c>
      <c r="S25" s="16">
        <f>IF(C25&gt;0,ROUND(R25/C25*100,2),0)</f>
        <v>9.02</v>
      </c>
      <c r="T25" s="16">
        <f>SUM(T22:T24)</f>
        <v>13</v>
      </c>
      <c r="U25" s="33">
        <f>IF(C25&gt;0,ROUND(T25/C25*100,2),0)</f>
        <v>1.07</v>
      </c>
      <c r="V25" s="35"/>
      <c r="W25" s="34"/>
      <c r="X25" s="34"/>
      <c r="Y25" s="34"/>
    </row>
    <row r="26" spans="1:27" ht="15" customHeight="1" x14ac:dyDescent="0.25">
      <c r="A26" s="36"/>
      <c r="B26" s="37"/>
      <c r="C26" s="38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4"/>
      <c r="W26" s="34"/>
      <c r="X26" s="34"/>
      <c r="Y26" s="34"/>
    </row>
    <row r="27" spans="1:27" x14ac:dyDescent="0.25">
      <c r="A27" s="51" t="s">
        <v>31</v>
      </c>
      <c r="B27" s="51"/>
      <c r="C27" s="51"/>
      <c r="D27" s="51"/>
      <c r="E27" s="51"/>
      <c r="F27" s="51"/>
      <c r="G27" s="51"/>
      <c r="H27" s="51"/>
      <c r="I27" s="52">
        <f>D25+F25+H25</f>
        <v>1209</v>
      </c>
      <c r="J27" s="53"/>
      <c r="K27" s="50">
        <f>I27/C25</f>
        <v>0.99098360655737705</v>
      </c>
      <c r="L27" s="50"/>
      <c r="M27" s="40"/>
      <c r="N27" s="80" t="s">
        <v>35</v>
      </c>
      <c r="O27" s="81"/>
      <c r="P27" s="82"/>
      <c r="Q27" s="80">
        <f>P25+R25+T25</f>
        <v>1220</v>
      </c>
      <c r="R27" s="82"/>
      <c r="S27" s="54">
        <f>Q27/C25</f>
        <v>1</v>
      </c>
      <c r="T27" s="55"/>
      <c r="U27" s="41"/>
      <c r="V27" s="35"/>
      <c r="W27" s="34"/>
      <c r="X27" s="34"/>
      <c r="Y27" s="34"/>
    </row>
    <row r="28" spans="1:27" x14ac:dyDescent="0.25">
      <c r="A28" s="77" t="s">
        <v>38</v>
      </c>
      <c r="B28" s="77"/>
      <c r="C28" s="77"/>
      <c r="D28" s="77"/>
      <c r="E28" s="77"/>
      <c r="F28" s="77"/>
      <c r="G28" s="77"/>
      <c r="H28" s="77"/>
      <c r="I28" s="78">
        <f>(C25-I27)/C25</f>
        <v>9.0163934426229515E-3</v>
      </c>
      <c r="J28" s="78"/>
      <c r="K28" s="25"/>
      <c r="L28" s="25"/>
      <c r="M28" s="11"/>
      <c r="N28" s="75" t="s">
        <v>44</v>
      </c>
      <c r="O28" s="75"/>
      <c r="P28" s="75"/>
      <c r="Q28" s="75">
        <f>P25+R25</f>
        <v>1207</v>
      </c>
      <c r="R28" s="75"/>
      <c r="S28" s="76">
        <f>Q28/C25</f>
        <v>0.98934426229508199</v>
      </c>
      <c r="T28" s="76"/>
      <c r="U28" s="11"/>
    </row>
    <row r="29" spans="1:27" ht="32.25" hidden="1" customHeight="1" x14ac:dyDescent="0.25">
      <c r="A29" s="17"/>
      <c r="B29" s="17" t="s">
        <v>23</v>
      </c>
      <c r="C29" s="64" t="s">
        <v>24</v>
      </c>
      <c r="D29" s="64"/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64"/>
      <c r="Q29" s="64"/>
      <c r="R29" s="64"/>
      <c r="S29" s="64"/>
      <c r="T29" s="64"/>
      <c r="U29" s="64"/>
      <c r="V29" s="64"/>
      <c r="W29" s="64"/>
      <c r="X29" s="64"/>
      <c r="Y29" s="64"/>
    </row>
    <row r="30" spans="1:27" ht="15" hidden="1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</row>
    <row r="31" spans="1:27" ht="15" hidden="1" customHeight="1" x14ac:dyDescent="0.25">
      <c r="A31" s="48" t="s">
        <v>0</v>
      </c>
      <c r="B31" s="65" t="s">
        <v>5</v>
      </c>
      <c r="C31" s="65" t="s">
        <v>6</v>
      </c>
      <c r="D31" s="49" t="s">
        <v>8</v>
      </c>
      <c r="E31" s="66"/>
      <c r="F31" s="66"/>
      <c r="G31" s="66"/>
      <c r="H31" s="66"/>
      <c r="I31" s="66"/>
      <c r="J31" s="66"/>
      <c r="K31" s="66"/>
      <c r="L31" s="66"/>
      <c r="M31" s="66"/>
      <c r="N31" s="66"/>
      <c r="O31" s="67"/>
      <c r="P31" s="49" t="s">
        <v>7</v>
      </c>
      <c r="Q31" s="66"/>
      <c r="R31" s="66"/>
      <c r="S31" s="66"/>
      <c r="T31" s="66"/>
      <c r="U31" s="66"/>
      <c r="V31" s="66"/>
      <c r="W31" s="66"/>
      <c r="X31" s="66"/>
      <c r="Y31" s="67"/>
      <c r="AA31" s="12"/>
    </row>
    <row r="32" spans="1:27" ht="32.1" hidden="1" customHeight="1" x14ac:dyDescent="0.25">
      <c r="A32" s="48"/>
      <c r="B32" s="65"/>
      <c r="C32" s="65"/>
      <c r="D32" s="48" t="s">
        <v>9</v>
      </c>
      <c r="E32" s="48"/>
      <c r="F32" s="48" t="s">
        <v>10</v>
      </c>
      <c r="G32" s="48"/>
      <c r="H32" s="48" t="s">
        <v>11</v>
      </c>
      <c r="I32" s="48"/>
      <c r="J32" s="48" t="s">
        <v>12</v>
      </c>
      <c r="K32" s="48"/>
      <c r="L32" s="48" t="s">
        <v>13</v>
      </c>
      <c r="M32" s="48"/>
      <c r="N32" s="46" t="s">
        <v>16</v>
      </c>
      <c r="O32" s="47"/>
      <c r="P32" s="48" t="s">
        <v>14</v>
      </c>
      <c r="Q32" s="48"/>
      <c r="R32" s="48" t="s">
        <v>10</v>
      </c>
      <c r="S32" s="48"/>
      <c r="T32" s="48" t="s">
        <v>11</v>
      </c>
      <c r="U32" s="48"/>
      <c r="V32" s="48" t="s">
        <v>12</v>
      </c>
      <c r="W32" s="48"/>
      <c r="X32" s="46" t="s">
        <v>16</v>
      </c>
      <c r="Y32" s="47"/>
    </row>
    <row r="33" spans="1:25" ht="15" hidden="1" customHeight="1" x14ac:dyDescent="0.25">
      <c r="A33" s="48"/>
      <c r="B33" s="65"/>
      <c r="C33" s="65"/>
      <c r="D33" s="18" t="s">
        <v>1</v>
      </c>
      <c r="E33" s="18" t="s">
        <v>2</v>
      </c>
      <c r="F33" s="18" t="s">
        <v>1</v>
      </c>
      <c r="G33" s="18" t="s">
        <v>2</v>
      </c>
      <c r="H33" s="18" t="s">
        <v>1</v>
      </c>
      <c r="I33" s="18" t="s">
        <v>2</v>
      </c>
      <c r="J33" s="18" t="s">
        <v>1</v>
      </c>
      <c r="K33" s="18" t="s">
        <v>2</v>
      </c>
      <c r="L33" s="18" t="s">
        <v>1</v>
      </c>
      <c r="M33" s="18" t="s">
        <v>2</v>
      </c>
      <c r="N33" s="18" t="s">
        <v>1</v>
      </c>
      <c r="O33" s="18" t="s">
        <v>2</v>
      </c>
      <c r="P33" s="18" t="s">
        <v>1</v>
      </c>
      <c r="Q33" s="18" t="s">
        <v>2</v>
      </c>
      <c r="R33" s="18" t="s">
        <v>1</v>
      </c>
      <c r="S33" s="18" t="s">
        <v>2</v>
      </c>
      <c r="T33" s="18" t="s">
        <v>1</v>
      </c>
      <c r="U33" s="18" t="s">
        <v>2</v>
      </c>
      <c r="V33" s="18" t="s">
        <v>1</v>
      </c>
      <c r="W33" s="18" t="s">
        <v>2</v>
      </c>
      <c r="X33" s="18" t="s">
        <v>1</v>
      </c>
      <c r="Y33" s="18" t="s">
        <v>2</v>
      </c>
    </row>
    <row r="34" spans="1:25" ht="15" hidden="1" customHeight="1" x14ac:dyDescent="0.25">
      <c r="A34" s="8">
        <v>1</v>
      </c>
      <c r="B34" s="6" t="s">
        <v>19</v>
      </c>
      <c r="C34" s="7">
        <v>202</v>
      </c>
      <c r="D34" s="10">
        <v>36</v>
      </c>
      <c r="E34" s="10">
        <f>IF(C34&gt;0,ROUND(D34/C34*100,2),0)</f>
        <v>17.82</v>
      </c>
      <c r="F34" s="10">
        <v>115</v>
      </c>
      <c r="G34" s="10">
        <f>IF(C34&gt;0,ROUND(F34/C34*100,2),0)</f>
        <v>56.93</v>
      </c>
      <c r="H34" s="10">
        <v>51</v>
      </c>
      <c r="I34" s="10">
        <f>IF(C34&gt;0,ROUND(H34/C34*100,2),0)</f>
        <v>25.25</v>
      </c>
      <c r="J34" s="10">
        <v>0</v>
      </c>
      <c r="K34" s="10">
        <f>IF(C34&gt;0,ROUND(J34/C34*100,2),0)</f>
        <v>0</v>
      </c>
      <c r="L34" s="10">
        <v>0</v>
      </c>
      <c r="M34" s="10">
        <f>IF(C34&gt;0,ROUND(L34/C34*100,2),0)</f>
        <v>0</v>
      </c>
      <c r="N34" s="10">
        <v>0</v>
      </c>
      <c r="O34" s="10">
        <f>IF(C34&gt;0,ROUND(N34/C34*100,2),0)</f>
        <v>0</v>
      </c>
      <c r="P34" s="10">
        <v>186</v>
      </c>
      <c r="Q34" s="10">
        <f>IF(C34&gt;0,ROUND(P34/C34*100,2),0)</f>
        <v>92.08</v>
      </c>
      <c r="R34" s="10">
        <v>10</v>
      </c>
      <c r="S34" s="10">
        <f>IF(C34&gt;0,ROUND(R34/C34*100,2),0)</f>
        <v>4.95</v>
      </c>
      <c r="T34" s="10">
        <v>6</v>
      </c>
      <c r="U34" s="10">
        <f>IF(C34&gt;0,ROUND(T34/C34*100,2),0)</f>
        <v>2.97</v>
      </c>
      <c r="V34" s="10">
        <v>0</v>
      </c>
      <c r="W34" s="10">
        <f>IF(C34&gt;0,ROUND(V34/C34*100,2),0)</f>
        <v>0</v>
      </c>
      <c r="X34" s="10">
        <v>0</v>
      </c>
      <c r="Y34" s="10">
        <f>IF(C34&gt;0,ROUND(X34/C34*100,2),0)</f>
        <v>0</v>
      </c>
    </row>
    <row r="35" spans="1:25" ht="15" hidden="1" customHeight="1" x14ac:dyDescent="0.25">
      <c r="A35" s="8">
        <v>2</v>
      </c>
      <c r="B35" s="6" t="s">
        <v>20</v>
      </c>
      <c r="C35" s="7">
        <v>157</v>
      </c>
      <c r="D35" s="10">
        <v>33</v>
      </c>
      <c r="E35" s="10">
        <f>IF(C35&gt;0,ROUND(D35/C35*100,2),0)</f>
        <v>21.02</v>
      </c>
      <c r="F35" s="10">
        <v>80</v>
      </c>
      <c r="G35" s="10">
        <f>IF(C35&gt;0,ROUND(F35/C35*100,2),0)</f>
        <v>50.96</v>
      </c>
      <c r="H35" s="10">
        <v>42</v>
      </c>
      <c r="I35" s="10">
        <f>IF(C35&gt;0,ROUND(H35/C35*100,2),0)</f>
        <v>26.75</v>
      </c>
      <c r="J35" s="10">
        <v>1</v>
      </c>
      <c r="K35" s="10">
        <f>IF(C35&gt;0,ROUND(J35/C35*100,2),0)</f>
        <v>0.64</v>
      </c>
      <c r="L35" s="10">
        <v>1</v>
      </c>
      <c r="M35" s="10">
        <f>IF(C35&gt;0,ROUND(L35/C35*100,2),0)</f>
        <v>0.64</v>
      </c>
      <c r="N35" s="10">
        <v>0</v>
      </c>
      <c r="O35" s="10">
        <f>IF(C35&gt;0,ROUND(N35/C35*100,2),0)</f>
        <v>0</v>
      </c>
      <c r="P35" s="10">
        <v>140</v>
      </c>
      <c r="Q35" s="10">
        <f>IF(C35&gt;0,ROUND(P35/C35*100,2),0)</f>
        <v>89.17</v>
      </c>
      <c r="R35" s="10">
        <v>12</v>
      </c>
      <c r="S35" s="10">
        <f>IF(C35&gt;0,ROUND(R35/C35*100,2),0)</f>
        <v>7.64</v>
      </c>
      <c r="T35" s="10">
        <v>5</v>
      </c>
      <c r="U35" s="10">
        <f>IF(C35&gt;0,ROUND(T35/C35*100,2),0)</f>
        <v>3.18</v>
      </c>
      <c r="V35" s="10">
        <v>0</v>
      </c>
      <c r="W35" s="10">
        <f>IF(C35&gt;0,ROUND(V35/C35*100,2),0)</f>
        <v>0</v>
      </c>
      <c r="X35" s="10">
        <v>0</v>
      </c>
      <c r="Y35" s="10">
        <f>IF(C35&gt;0,ROUND(X35/C35*100,2),0)</f>
        <v>0</v>
      </c>
    </row>
    <row r="36" spans="1:25" ht="15" hidden="1" customHeight="1" x14ac:dyDescent="0.25">
      <c r="A36" s="8">
        <v>3</v>
      </c>
      <c r="B36" s="6" t="s">
        <v>21</v>
      </c>
      <c r="C36" s="7">
        <v>144</v>
      </c>
      <c r="D36" s="10">
        <v>39</v>
      </c>
      <c r="E36" s="10">
        <f>IF(C36&gt;0,ROUND(D36/C36*100,2),0)</f>
        <v>27.08</v>
      </c>
      <c r="F36" s="10">
        <v>90</v>
      </c>
      <c r="G36" s="10">
        <f>IF(C36&gt;0,ROUND(F36/C36*100,2),0)</f>
        <v>62.5</v>
      </c>
      <c r="H36" s="10">
        <v>15</v>
      </c>
      <c r="I36" s="10">
        <f>IF(C36&gt;0,ROUND(H36/C36*100,2),0)</f>
        <v>10.42</v>
      </c>
      <c r="J36" s="10">
        <v>0</v>
      </c>
      <c r="K36" s="10">
        <f>IF(C36&gt;0,ROUND(J36/C36*100,2),0)</f>
        <v>0</v>
      </c>
      <c r="L36" s="10">
        <v>0</v>
      </c>
      <c r="M36" s="10">
        <f>IF(C36&gt;0,ROUND(L36/C36*100,2),0)</f>
        <v>0</v>
      </c>
      <c r="N36" s="10">
        <v>0</v>
      </c>
      <c r="O36" s="10">
        <f>IF(C36&gt;0,ROUND(N36/C36*100,2),0)</f>
        <v>0</v>
      </c>
      <c r="P36" s="10">
        <v>144</v>
      </c>
      <c r="Q36" s="10">
        <f>IF(C36&gt;0,ROUND(P36/C36*100,2),0)</f>
        <v>100</v>
      </c>
      <c r="R36" s="10">
        <v>0</v>
      </c>
      <c r="S36" s="10">
        <f>IF(C36&gt;0,ROUND(R36/C36*100,2),0)</f>
        <v>0</v>
      </c>
      <c r="T36" s="10">
        <v>0</v>
      </c>
      <c r="U36" s="10">
        <f>IF(C36&gt;0,ROUND(T36/C36*100,2),0)</f>
        <v>0</v>
      </c>
      <c r="V36" s="10">
        <v>0</v>
      </c>
      <c r="W36" s="10">
        <f>IF(C36&gt;0,ROUND(V36/C36*100,2),0)</f>
        <v>0</v>
      </c>
      <c r="X36" s="10">
        <v>0</v>
      </c>
      <c r="Y36" s="10">
        <f>IF(C36&gt;0,ROUND(X36/C36*100,2),0)</f>
        <v>0</v>
      </c>
    </row>
    <row r="37" spans="1:25" ht="15" hidden="1" customHeight="1" x14ac:dyDescent="0.25">
      <c r="A37" s="13"/>
      <c r="B37" s="14" t="s">
        <v>22</v>
      </c>
      <c r="C37" s="15">
        <f>SUM(C34:C36)</f>
        <v>503</v>
      </c>
      <c r="D37" s="16">
        <f>SUM(D34:D36)</f>
        <v>108</v>
      </c>
      <c r="E37" s="16">
        <f>IF(C37&gt;0,ROUND(D37/C37*100,2),0)</f>
        <v>21.47</v>
      </c>
      <c r="F37" s="16">
        <f>SUM(F34:F36)</f>
        <v>285</v>
      </c>
      <c r="G37" s="16">
        <f>IF(C37&gt;0,ROUND(F37/C37*100,2),0)</f>
        <v>56.66</v>
      </c>
      <c r="H37" s="16">
        <f>SUM(H34:H36)</f>
        <v>108</v>
      </c>
      <c r="I37" s="16">
        <f>IF(C37&gt;0,ROUND(H37/C37*100,2),0)</f>
        <v>21.47</v>
      </c>
      <c r="J37" s="16">
        <f>SUM(J34:J36)</f>
        <v>1</v>
      </c>
      <c r="K37" s="16">
        <f>IF(C37&gt;0,ROUND(J37/C37*100,2),0)</f>
        <v>0.2</v>
      </c>
      <c r="L37" s="16">
        <f>SUM(L34:L36)</f>
        <v>1</v>
      </c>
      <c r="M37" s="16">
        <f>IF(C37&gt;0,ROUND(L37/C37*100,2),0)</f>
        <v>0.2</v>
      </c>
      <c r="N37" s="16">
        <f>SUM(N34:N36)</f>
        <v>0</v>
      </c>
      <c r="O37" s="16">
        <f>IF(C37&gt;0,ROUND(N37/C37*100,2),0)</f>
        <v>0</v>
      </c>
      <c r="P37" s="16">
        <f>SUM(P34:P36)</f>
        <v>470</v>
      </c>
      <c r="Q37" s="16">
        <f>IF(C37&gt;0,ROUND(P37/C37*100,2),0)</f>
        <v>93.44</v>
      </c>
      <c r="R37" s="16">
        <f>SUM(R34:R36)</f>
        <v>22</v>
      </c>
      <c r="S37" s="16">
        <f>IF(C37&gt;0,ROUND(R37/C37*100,2),0)</f>
        <v>4.37</v>
      </c>
      <c r="T37" s="16">
        <f>SUM(T34:T36)</f>
        <v>11</v>
      </c>
      <c r="U37" s="16">
        <f>IF(C37&gt;0,ROUND(T37/C37*100,2),0)</f>
        <v>2.19</v>
      </c>
      <c r="V37" s="16">
        <f>SUM(V34:V36)</f>
        <v>0</v>
      </c>
      <c r="W37" s="16">
        <f>IF(C37&gt;0,ROUND(V37/C37*100,2),0)</f>
        <v>0</v>
      </c>
      <c r="X37" s="16">
        <f>SUM(X34:X36)</f>
        <v>0</v>
      </c>
      <c r="Y37" s="16">
        <f>IF(C37&gt;0,ROUND(X37/C37*100,2),0)</f>
        <v>0</v>
      </c>
    </row>
    <row r="38" spans="1:25" hidden="1" x14ac:dyDescent="0.25"/>
    <row r="39" spans="1:25" ht="32.25" hidden="1" customHeight="1" x14ac:dyDescent="0.25">
      <c r="A39" s="17"/>
      <c r="B39" s="17" t="s">
        <v>25</v>
      </c>
      <c r="C39" s="64" t="s">
        <v>26</v>
      </c>
      <c r="D39" s="64"/>
      <c r="E39" s="64"/>
      <c r="F39" s="64"/>
      <c r="G39" s="64"/>
      <c r="H39" s="64"/>
      <c r="I39" s="64"/>
      <c r="J39" s="64"/>
      <c r="K39" s="64"/>
      <c r="L39" s="64"/>
      <c r="M39" s="64"/>
      <c r="N39" s="64"/>
      <c r="O39" s="64"/>
      <c r="P39" s="64"/>
      <c r="Q39" s="64"/>
      <c r="R39" s="64"/>
      <c r="S39" s="64"/>
      <c r="T39" s="64"/>
      <c r="U39" s="64"/>
      <c r="V39" s="64"/>
      <c r="W39" s="64"/>
      <c r="X39" s="64"/>
      <c r="Y39" s="64"/>
    </row>
    <row r="40" spans="1:25" ht="15" hidden="1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</row>
    <row r="41" spans="1:25" ht="15" hidden="1" customHeight="1" x14ac:dyDescent="0.25">
      <c r="A41" s="48" t="s">
        <v>0</v>
      </c>
      <c r="B41" s="65" t="s">
        <v>5</v>
      </c>
      <c r="C41" s="65" t="s">
        <v>6</v>
      </c>
      <c r="D41" s="49" t="s">
        <v>8</v>
      </c>
      <c r="E41" s="66"/>
      <c r="F41" s="66"/>
      <c r="G41" s="66"/>
      <c r="H41" s="66"/>
      <c r="I41" s="66"/>
      <c r="J41" s="66"/>
      <c r="K41" s="66"/>
      <c r="L41" s="66"/>
      <c r="M41" s="66"/>
      <c r="N41" s="66"/>
      <c r="O41" s="67"/>
      <c r="P41" s="49" t="s">
        <v>7</v>
      </c>
      <c r="Q41" s="66"/>
      <c r="R41" s="66"/>
      <c r="S41" s="66"/>
      <c r="T41" s="66"/>
      <c r="U41" s="66"/>
      <c r="V41" s="66"/>
      <c r="W41" s="66"/>
      <c r="X41" s="66"/>
      <c r="Y41" s="67"/>
    </row>
    <row r="42" spans="1:25" ht="32.1" hidden="1" customHeight="1" x14ac:dyDescent="0.25">
      <c r="A42" s="48"/>
      <c r="B42" s="65"/>
      <c r="C42" s="65"/>
      <c r="D42" s="48" t="s">
        <v>9</v>
      </c>
      <c r="E42" s="48"/>
      <c r="F42" s="48" t="s">
        <v>10</v>
      </c>
      <c r="G42" s="48"/>
      <c r="H42" s="48" t="s">
        <v>11</v>
      </c>
      <c r="I42" s="48"/>
      <c r="J42" s="48" t="s">
        <v>12</v>
      </c>
      <c r="K42" s="48"/>
      <c r="L42" s="48" t="s">
        <v>13</v>
      </c>
      <c r="M42" s="48"/>
      <c r="N42" s="46" t="s">
        <v>16</v>
      </c>
      <c r="O42" s="47"/>
      <c r="P42" s="48" t="s">
        <v>14</v>
      </c>
      <c r="Q42" s="48"/>
      <c r="R42" s="48" t="s">
        <v>10</v>
      </c>
      <c r="S42" s="48"/>
      <c r="T42" s="48" t="s">
        <v>11</v>
      </c>
      <c r="U42" s="48"/>
      <c r="V42" s="48" t="s">
        <v>12</v>
      </c>
      <c r="W42" s="48"/>
      <c r="X42" s="46" t="s">
        <v>16</v>
      </c>
      <c r="Y42" s="47"/>
    </row>
    <row r="43" spans="1:25" ht="15" hidden="1" customHeight="1" x14ac:dyDescent="0.25">
      <c r="A43" s="48"/>
      <c r="B43" s="65"/>
      <c r="C43" s="65"/>
      <c r="D43" s="18" t="s">
        <v>1</v>
      </c>
      <c r="E43" s="18" t="s">
        <v>2</v>
      </c>
      <c r="F43" s="18" t="s">
        <v>1</v>
      </c>
      <c r="G43" s="18" t="s">
        <v>2</v>
      </c>
      <c r="H43" s="18" t="s">
        <v>1</v>
      </c>
      <c r="I43" s="18" t="s">
        <v>2</v>
      </c>
      <c r="J43" s="18" t="s">
        <v>1</v>
      </c>
      <c r="K43" s="18" t="s">
        <v>2</v>
      </c>
      <c r="L43" s="18" t="s">
        <v>1</v>
      </c>
      <c r="M43" s="18" t="s">
        <v>2</v>
      </c>
      <c r="N43" s="18" t="s">
        <v>1</v>
      </c>
      <c r="O43" s="18" t="s">
        <v>2</v>
      </c>
      <c r="P43" s="18" t="s">
        <v>1</v>
      </c>
      <c r="Q43" s="18" t="s">
        <v>2</v>
      </c>
      <c r="R43" s="18" t="s">
        <v>1</v>
      </c>
      <c r="S43" s="18" t="s">
        <v>2</v>
      </c>
      <c r="T43" s="18" t="s">
        <v>1</v>
      </c>
      <c r="U43" s="18" t="s">
        <v>2</v>
      </c>
      <c r="V43" s="18" t="s">
        <v>1</v>
      </c>
      <c r="W43" s="18" t="s">
        <v>2</v>
      </c>
      <c r="X43" s="18" t="s">
        <v>1</v>
      </c>
      <c r="Y43" s="18" t="s">
        <v>2</v>
      </c>
    </row>
    <row r="44" spans="1:25" ht="15" hidden="1" customHeight="1" x14ac:dyDescent="0.25">
      <c r="A44" s="8">
        <v>1</v>
      </c>
      <c r="B44" s="6" t="s">
        <v>19</v>
      </c>
      <c r="C44" s="7">
        <v>11</v>
      </c>
      <c r="D44" s="10">
        <v>1</v>
      </c>
      <c r="E44" s="10">
        <f>IF(C44&gt;0,ROUND(D44/C44*100,2),0)</f>
        <v>9.09</v>
      </c>
      <c r="F44" s="10">
        <v>2</v>
      </c>
      <c r="G44" s="10">
        <f>IF(C44&gt;0,ROUND(F44/C44*100,2),0)</f>
        <v>18.18</v>
      </c>
      <c r="H44" s="10">
        <v>8</v>
      </c>
      <c r="I44" s="10">
        <f>IF(C44&gt;0,ROUND(H44/C44*100,2),0)</f>
        <v>72.73</v>
      </c>
      <c r="J44" s="10">
        <v>0</v>
      </c>
      <c r="K44" s="10">
        <f>IF(C44&gt;0,ROUND(J44/C44*100,2),0)</f>
        <v>0</v>
      </c>
      <c r="L44" s="10">
        <v>0</v>
      </c>
      <c r="M44" s="10">
        <f>IF(C44&gt;0,ROUND(L44/C44*100,2),0)</f>
        <v>0</v>
      </c>
      <c r="N44" s="10">
        <v>0</v>
      </c>
      <c r="O44" s="10">
        <f>IF(C44&gt;0,ROUND(N44/C44*100,2),0)</f>
        <v>0</v>
      </c>
      <c r="P44" s="10">
        <v>9</v>
      </c>
      <c r="Q44" s="10">
        <f>IF(C44&gt;0,ROUND(P44/C44*100,2),0)</f>
        <v>81.819999999999993</v>
      </c>
      <c r="R44" s="10">
        <v>1</v>
      </c>
      <c r="S44" s="10">
        <f>IF(C44&gt;0,ROUND(R44/C44*100,2),0)</f>
        <v>9.09</v>
      </c>
      <c r="T44" s="10">
        <v>1</v>
      </c>
      <c r="U44" s="10">
        <f>IF(C44&gt;0,ROUND(T44/C44*100,2),0)</f>
        <v>9.09</v>
      </c>
      <c r="V44" s="10">
        <v>0</v>
      </c>
      <c r="W44" s="10">
        <f>IF(C44&gt;0,ROUND(V44/C44*100,2),0)</f>
        <v>0</v>
      </c>
      <c r="X44" s="10">
        <v>0</v>
      </c>
      <c r="Y44" s="10">
        <f>IF(C44&gt;0,ROUND(X44/C44*100,2),0)</f>
        <v>0</v>
      </c>
    </row>
    <row r="45" spans="1:25" ht="15" hidden="1" customHeight="1" x14ac:dyDescent="0.25">
      <c r="A45" s="8">
        <v>2</v>
      </c>
      <c r="B45" s="6" t="s">
        <v>20</v>
      </c>
      <c r="C45" s="7">
        <v>8</v>
      </c>
      <c r="D45" s="10">
        <v>0</v>
      </c>
      <c r="E45" s="10">
        <f>IF(C45&gt;0,ROUND(D45/C45*100,2),0)</f>
        <v>0</v>
      </c>
      <c r="F45" s="10">
        <v>6</v>
      </c>
      <c r="G45" s="10">
        <f>IF(C45&gt;0,ROUND(F45/C45*100,2),0)</f>
        <v>75</v>
      </c>
      <c r="H45" s="10">
        <v>2</v>
      </c>
      <c r="I45" s="10">
        <f>IF(C45&gt;0,ROUND(H45/C45*100,2),0)</f>
        <v>25</v>
      </c>
      <c r="J45" s="10">
        <v>0</v>
      </c>
      <c r="K45" s="10">
        <f>IF(C45&gt;0,ROUND(J45/C45*100,2),0)</f>
        <v>0</v>
      </c>
      <c r="L45" s="10">
        <v>0</v>
      </c>
      <c r="M45" s="10">
        <f>IF(C45&gt;0,ROUND(L45/C45*100,2),0)</f>
        <v>0</v>
      </c>
      <c r="N45" s="10">
        <v>0</v>
      </c>
      <c r="O45" s="10">
        <f>IF(C45&gt;0,ROUND(N45/C45*100,2),0)</f>
        <v>0</v>
      </c>
      <c r="P45" s="10">
        <v>8</v>
      </c>
      <c r="Q45" s="10">
        <f>IF(C45&gt;0,ROUND(P45/C45*100,2),0)</f>
        <v>100</v>
      </c>
      <c r="R45" s="10">
        <v>0</v>
      </c>
      <c r="S45" s="10">
        <f>IF(C45&gt;0,ROUND(R45/C45*100,2),0)</f>
        <v>0</v>
      </c>
      <c r="T45" s="10">
        <v>0</v>
      </c>
      <c r="U45" s="10">
        <f>IF(C45&gt;0,ROUND(T45/C45*100,2),0)</f>
        <v>0</v>
      </c>
      <c r="V45" s="10">
        <v>0</v>
      </c>
      <c r="W45" s="10">
        <f>IF(C45&gt;0,ROUND(V45/C45*100,2),0)</f>
        <v>0</v>
      </c>
      <c r="X45" s="10">
        <v>0</v>
      </c>
      <c r="Y45" s="10">
        <f>IF(C45&gt;0,ROUND(X45/C45*100,2),0)</f>
        <v>0</v>
      </c>
    </row>
    <row r="46" spans="1:25" ht="15" hidden="1" customHeight="1" x14ac:dyDescent="0.25">
      <c r="A46" s="8">
        <v>3</v>
      </c>
      <c r="B46" s="6" t="s">
        <v>21</v>
      </c>
      <c r="C46" s="7">
        <v>9</v>
      </c>
      <c r="D46" s="10">
        <v>0</v>
      </c>
      <c r="E46" s="10">
        <f>IF(C46&gt;0,ROUND(D46/C46*100,2),0)</f>
        <v>0</v>
      </c>
      <c r="F46" s="10">
        <v>8</v>
      </c>
      <c r="G46" s="10">
        <f>IF(C46&gt;0,ROUND(F46/C46*100,2),0)</f>
        <v>88.89</v>
      </c>
      <c r="H46" s="10">
        <v>1</v>
      </c>
      <c r="I46" s="10">
        <f>IF(C46&gt;0,ROUND(H46/C46*100,2),0)</f>
        <v>11.11</v>
      </c>
      <c r="J46" s="10">
        <v>0</v>
      </c>
      <c r="K46" s="10">
        <f>IF(C46&gt;0,ROUND(J46/C46*100,2),0)</f>
        <v>0</v>
      </c>
      <c r="L46" s="10">
        <v>0</v>
      </c>
      <c r="M46" s="10">
        <f>IF(C46&gt;0,ROUND(L46/C46*100,2),0)</f>
        <v>0</v>
      </c>
      <c r="N46" s="10">
        <v>0</v>
      </c>
      <c r="O46" s="10">
        <f>IF(C46&gt;0,ROUND(N46/C46*100,2),0)</f>
        <v>0</v>
      </c>
      <c r="P46" s="10">
        <v>9</v>
      </c>
      <c r="Q46" s="10">
        <f>IF(C46&gt;0,ROUND(P46/C46*100,2),0)</f>
        <v>100</v>
      </c>
      <c r="R46" s="10">
        <v>0</v>
      </c>
      <c r="S46" s="10">
        <f>IF(C46&gt;0,ROUND(R46/C46*100,2),0)</f>
        <v>0</v>
      </c>
      <c r="T46" s="10">
        <v>0</v>
      </c>
      <c r="U46" s="10">
        <f>IF(C46&gt;0,ROUND(T46/C46*100,2),0)</f>
        <v>0</v>
      </c>
      <c r="V46" s="10">
        <v>0</v>
      </c>
      <c r="W46" s="10">
        <f>IF(C46&gt;0,ROUND(V46/C46*100,2),0)</f>
        <v>0</v>
      </c>
      <c r="X46" s="10">
        <v>0</v>
      </c>
      <c r="Y46" s="10">
        <f>IF(C46&gt;0,ROUND(X46/C46*100,2),0)</f>
        <v>0</v>
      </c>
    </row>
    <row r="47" spans="1:25" ht="15" hidden="1" customHeight="1" x14ac:dyDescent="0.25">
      <c r="A47" s="13"/>
      <c r="B47" s="14" t="s">
        <v>22</v>
      </c>
      <c r="C47" s="15">
        <f>SUM(C44:C46)</f>
        <v>28</v>
      </c>
      <c r="D47" s="16">
        <f>SUM(D44:D46)</f>
        <v>1</v>
      </c>
      <c r="E47" s="16">
        <f>IF(C47&gt;0,ROUND(D47/C47*100,2),0)</f>
        <v>3.57</v>
      </c>
      <c r="F47" s="16">
        <f>SUM(F44:F46)</f>
        <v>16</v>
      </c>
      <c r="G47" s="16">
        <f>IF(C47&gt;0,ROUND(F47/C47*100,2),0)</f>
        <v>57.14</v>
      </c>
      <c r="H47" s="16">
        <f>SUM(H44:H46)</f>
        <v>11</v>
      </c>
      <c r="I47" s="16">
        <f>IF(C47&gt;0,ROUND(H47/C47*100,2),0)</f>
        <v>39.29</v>
      </c>
      <c r="J47" s="16">
        <f>SUM(J44:J46)</f>
        <v>0</v>
      </c>
      <c r="K47" s="16">
        <f>IF(C47&gt;0,ROUND(J47/C47*100,2),0)</f>
        <v>0</v>
      </c>
      <c r="L47" s="16">
        <f>SUM(L44:L46)</f>
        <v>0</v>
      </c>
      <c r="M47" s="16">
        <f>IF(C47&gt;0,ROUND(L47/C47*100,2),0)</f>
        <v>0</v>
      </c>
      <c r="N47" s="16">
        <f>SUM(N44:N46)</f>
        <v>0</v>
      </c>
      <c r="O47" s="16">
        <f>IF(C47&gt;0,ROUND(N47/C47*100,2),0)</f>
        <v>0</v>
      </c>
      <c r="P47" s="16">
        <f>SUM(P44:P46)</f>
        <v>26</v>
      </c>
      <c r="Q47" s="16">
        <f>IF(C47&gt;0,ROUND(P47/C47*100,2),0)</f>
        <v>92.86</v>
      </c>
      <c r="R47" s="16">
        <f>SUM(R44:R46)</f>
        <v>1</v>
      </c>
      <c r="S47" s="16">
        <f>IF(C47&gt;0,ROUND(R47/C47*100,2),0)</f>
        <v>3.57</v>
      </c>
      <c r="T47" s="16">
        <f>SUM(T44:T46)</f>
        <v>1</v>
      </c>
      <c r="U47" s="16">
        <f>IF(C47&gt;0,ROUND(T47/C47*100,2),0)</f>
        <v>3.57</v>
      </c>
      <c r="V47" s="16">
        <f>SUM(V44:V46)</f>
        <v>0</v>
      </c>
      <c r="W47" s="16">
        <f>IF(C47&gt;0,ROUND(V47/C47*100,2),0)</f>
        <v>0</v>
      </c>
      <c r="X47" s="16">
        <f>SUM(X44:X46)</f>
        <v>0</v>
      </c>
      <c r="Y47" s="16">
        <f>IF(C47&gt;0,ROUND(X47/C47*100,2),0)</f>
        <v>0</v>
      </c>
    </row>
    <row r="48" spans="1:25" hidden="1" x14ac:dyDescent="0.25"/>
    <row r="49" spans="1:25" ht="32.25" hidden="1" customHeight="1" x14ac:dyDescent="0.25">
      <c r="A49" s="17"/>
      <c r="B49" s="17" t="s">
        <v>27</v>
      </c>
      <c r="C49" s="64" t="s">
        <v>28</v>
      </c>
      <c r="D49" s="64"/>
      <c r="E49" s="64"/>
      <c r="F49" s="64"/>
      <c r="G49" s="64"/>
      <c r="H49" s="64"/>
      <c r="I49" s="64"/>
      <c r="J49" s="64"/>
      <c r="K49" s="64"/>
      <c r="L49" s="64"/>
      <c r="M49" s="64"/>
      <c r="N49" s="64"/>
      <c r="O49" s="64"/>
      <c r="P49" s="64"/>
      <c r="Q49" s="64"/>
      <c r="R49" s="64"/>
      <c r="S49" s="64"/>
      <c r="T49" s="64"/>
      <c r="U49" s="64"/>
      <c r="V49" s="64"/>
      <c r="W49" s="64"/>
      <c r="X49" s="64"/>
      <c r="Y49" s="64"/>
    </row>
    <row r="50" spans="1:25" ht="15" hidden="1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</row>
    <row r="51" spans="1:25" ht="15" hidden="1" customHeight="1" x14ac:dyDescent="0.25">
      <c r="A51" s="48" t="s">
        <v>0</v>
      </c>
      <c r="B51" s="65" t="s">
        <v>5</v>
      </c>
      <c r="C51" s="65" t="s">
        <v>6</v>
      </c>
      <c r="D51" s="49" t="s">
        <v>8</v>
      </c>
      <c r="E51" s="66"/>
      <c r="F51" s="66"/>
      <c r="G51" s="66"/>
      <c r="H51" s="66"/>
      <c r="I51" s="66"/>
      <c r="J51" s="66"/>
      <c r="K51" s="66"/>
      <c r="L51" s="66"/>
      <c r="M51" s="66"/>
      <c r="N51" s="66"/>
      <c r="O51" s="67"/>
      <c r="P51" s="49" t="s">
        <v>7</v>
      </c>
      <c r="Q51" s="66"/>
      <c r="R51" s="66"/>
      <c r="S51" s="66"/>
      <c r="T51" s="66"/>
      <c r="U51" s="66"/>
      <c r="V51" s="66"/>
      <c r="W51" s="66"/>
      <c r="X51" s="66"/>
      <c r="Y51" s="67"/>
    </row>
    <row r="52" spans="1:25" ht="32.1" hidden="1" customHeight="1" x14ac:dyDescent="0.25">
      <c r="A52" s="48"/>
      <c r="B52" s="65"/>
      <c r="C52" s="65"/>
      <c r="D52" s="48" t="s">
        <v>9</v>
      </c>
      <c r="E52" s="48"/>
      <c r="F52" s="48" t="s">
        <v>10</v>
      </c>
      <c r="G52" s="48"/>
      <c r="H52" s="48" t="s">
        <v>11</v>
      </c>
      <c r="I52" s="48"/>
      <c r="J52" s="48" t="s">
        <v>12</v>
      </c>
      <c r="K52" s="48"/>
      <c r="L52" s="48" t="s">
        <v>13</v>
      </c>
      <c r="M52" s="48"/>
      <c r="N52" s="46" t="s">
        <v>16</v>
      </c>
      <c r="O52" s="47"/>
      <c r="P52" s="48" t="s">
        <v>14</v>
      </c>
      <c r="Q52" s="48"/>
      <c r="R52" s="48" t="s">
        <v>10</v>
      </c>
      <c r="S52" s="48"/>
      <c r="T52" s="48" t="s">
        <v>11</v>
      </c>
      <c r="U52" s="48"/>
      <c r="V52" s="48" t="s">
        <v>12</v>
      </c>
      <c r="W52" s="48"/>
      <c r="X52" s="46" t="s">
        <v>16</v>
      </c>
      <c r="Y52" s="47"/>
    </row>
    <row r="53" spans="1:25" ht="15" hidden="1" customHeight="1" x14ac:dyDescent="0.25">
      <c r="A53" s="48"/>
      <c r="B53" s="65"/>
      <c r="C53" s="65"/>
      <c r="D53" s="18" t="s">
        <v>1</v>
      </c>
      <c r="E53" s="18" t="s">
        <v>2</v>
      </c>
      <c r="F53" s="18" t="s">
        <v>1</v>
      </c>
      <c r="G53" s="18" t="s">
        <v>2</v>
      </c>
      <c r="H53" s="18" t="s">
        <v>1</v>
      </c>
      <c r="I53" s="18" t="s">
        <v>2</v>
      </c>
      <c r="J53" s="18" t="s">
        <v>1</v>
      </c>
      <c r="K53" s="18" t="s">
        <v>2</v>
      </c>
      <c r="L53" s="18" t="s">
        <v>1</v>
      </c>
      <c r="M53" s="18" t="s">
        <v>2</v>
      </c>
      <c r="N53" s="18" t="s">
        <v>1</v>
      </c>
      <c r="O53" s="18" t="s">
        <v>2</v>
      </c>
      <c r="P53" s="18" t="s">
        <v>1</v>
      </c>
      <c r="Q53" s="18" t="s">
        <v>2</v>
      </c>
      <c r="R53" s="18" t="s">
        <v>1</v>
      </c>
      <c r="S53" s="18" t="s">
        <v>2</v>
      </c>
      <c r="T53" s="18" t="s">
        <v>1</v>
      </c>
      <c r="U53" s="18" t="s">
        <v>2</v>
      </c>
      <c r="V53" s="18" t="s">
        <v>1</v>
      </c>
      <c r="W53" s="18" t="s">
        <v>2</v>
      </c>
      <c r="X53" s="18" t="s">
        <v>1</v>
      </c>
      <c r="Y53" s="18" t="s">
        <v>2</v>
      </c>
    </row>
    <row r="54" spans="1:25" ht="15" hidden="1" customHeight="1" x14ac:dyDescent="0.25">
      <c r="A54" s="8">
        <v>1</v>
      </c>
      <c r="B54" s="6" t="s">
        <v>19</v>
      </c>
      <c r="C54" s="7">
        <v>3</v>
      </c>
      <c r="D54" s="10">
        <v>0</v>
      </c>
      <c r="E54" s="10">
        <f>IF(C54&gt;0,ROUND(D54/C54*100,2),0)</f>
        <v>0</v>
      </c>
      <c r="F54" s="10">
        <v>0</v>
      </c>
      <c r="G54" s="10">
        <f>IF(C54&gt;0,ROUND(F54/C54*100,2),0)</f>
        <v>0</v>
      </c>
      <c r="H54" s="10">
        <v>3</v>
      </c>
      <c r="I54" s="10">
        <f>IF(C54&gt;0,ROUND(H54/C54*100,2),0)</f>
        <v>100</v>
      </c>
      <c r="J54" s="10">
        <v>0</v>
      </c>
      <c r="K54" s="10">
        <f>IF(C54&gt;0,ROUND(J54/C54*100,2),0)</f>
        <v>0</v>
      </c>
      <c r="L54" s="10">
        <v>0</v>
      </c>
      <c r="M54" s="10">
        <f>IF(C54&gt;0,ROUND(L54/C54*100,2),0)</f>
        <v>0</v>
      </c>
      <c r="N54" s="10">
        <v>0</v>
      </c>
      <c r="O54" s="10">
        <f>IF(C54&gt;0,ROUND(N54/C54*100,2),0)</f>
        <v>0</v>
      </c>
      <c r="P54" s="10">
        <v>2</v>
      </c>
      <c r="Q54" s="10">
        <f>IF(C54&gt;0,ROUND(P54/C54*100,2),0)</f>
        <v>66.67</v>
      </c>
      <c r="R54" s="10">
        <v>1</v>
      </c>
      <c r="S54" s="10">
        <f>IF(C54&gt;0,ROUND(R54/C54*100,2),0)</f>
        <v>33.33</v>
      </c>
      <c r="T54" s="10">
        <v>0</v>
      </c>
      <c r="U54" s="10">
        <f>IF(C54&gt;0,ROUND(T54/C54*100,2),0)</f>
        <v>0</v>
      </c>
      <c r="V54" s="10">
        <v>0</v>
      </c>
      <c r="W54" s="10">
        <f>IF(C54&gt;0,ROUND(V54/C54*100,2),0)</f>
        <v>0</v>
      </c>
      <c r="X54" s="10">
        <v>0</v>
      </c>
      <c r="Y54" s="10">
        <f>IF(C54&gt;0,ROUND(X54/C54*100,2),0)</f>
        <v>0</v>
      </c>
    </row>
    <row r="55" spans="1:25" ht="15" hidden="1" customHeight="1" x14ac:dyDescent="0.25">
      <c r="A55" s="8">
        <v>2</v>
      </c>
      <c r="B55" s="6" t="s">
        <v>20</v>
      </c>
      <c r="C55" s="7">
        <v>5</v>
      </c>
      <c r="D55" s="10">
        <v>0</v>
      </c>
      <c r="E55" s="10">
        <f>IF(C55&gt;0,ROUND(D55/C55*100,2),0)</f>
        <v>0</v>
      </c>
      <c r="F55" s="10">
        <v>4</v>
      </c>
      <c r="G55" s="10">
        <f>IF(C55&gt;0,ROUND(F55/C55*100,2),0)</f>
        <v>80</v>
      </c>
      <c r="H55" s="10">
        <v>1</v>
      </c>
      <c r="I55" s="10">
        <f>IF(C55&gt;0,ROUND(H55/C55*100,2),0)</f>
        <v>20</v>
      </c>
      <c r="J55" s="10">
        <v>0</v>
      </c>
      <c r="K55" s="10">
        <f>IF(C55&gt;0,ROUND(J55/C55*100,2),0)</f>
        <v>0</v>
      </c>
      <c r="L55" s="10">
        <v>0</v>
      </c>
      <c r="M55" s="10">
        <f>IF(C55&gt;0,ROUND(L55/C55*100,2),0)</f>
        <v>0</v>
      </c>
      <c r="N55" s="10">
        <v>0</v>
      </c>
      <c r="O55" s="10">
        <f>IF(C55&gt;0,ROUND(N55/C55*100,2),0)</f>
        <v>0</v>
      </c>
      <c r="P55" s="10">
        <v>5</v>
      </c>
      <c r="Q55" s="10">
        <f>IF(C55&gt;0,ROUND(P55/C55*100,2),0)</f>
        <v>100</v>
      </c>
      <c r="R55" s="10">
        <v>0</v>
      </c>
      <c r="S55" s="10">
        <f>IF(C55&gt;0,ROUND(R55/C55*100,2),0)</f>
        <v>0</v>
      </c>
      <c r="T55" s="10">
        <v>0</v>
      </c>
      <c r="U55" s="10">
        <f>IF(C55&gt;0,ROUND(T55/C55*100,2),0)</f>
        <v>0</v>
      </c>
      <c r="V55" s="10">
        <v>0</v>
      </c>
      <c r="W55" s="10">
        <f>IF(C55&gt;0,ROUND(V55/C55*100,2),0)</f>
        <v>0</v>
      </c>
      <c r="X55" s="10">
        <v>0</v>
      </c>
      <c r="Y55" s="10">
        <f>IF(C55&gt;0,ROUND(X55/C55*100,2),0)</f>
        <v>0</v>
      </c>
    </row>
    <row r="56" spans="1:25" ht="15" hidden="1" customHeight="1" x14ac:dyDescent="0.25">
      <c r="A56" s="8">
        <v>3</v>
      </c>
      <c r="B56" s="6" t="s">
        <v>21</v>
      </c>
      <c r="C56" s="7">
        <v>4</v>
      </c>
      <c r="D56" s="10">
        <v>0</v>
      </c>
      <c r="E56" s="10">
        <f>IF(C56&gt;0,ROUND(D56/C56*100,2),0)</f>
        <v>0</v>
      </c>
      <c r="F56" s="10">
        <v>4</v>
      </c>
      <c r="G56" s="10">
        <f>IF(C56&gt;0,ROUND(F56/C56*100,2),0)</f>
        <v>100</v>
      </c>
      <c r="H56" s="10">
        <v>0</v>
      </c>
      <c r="I56" s="10">
        <f>IF(C56&gt;0,ROUND(H56/C56*100,2),0)</f>
        <v>0</v>
      </c>
      <c r="J56" s="10">
        <v>0</v>
      </c>
      <c r="K56" s="10">
        <f>IF(C56&gt;0,ROUND(J56/C56*100,2),0)</f>
        <v>0</v>
      </c>
      <c r="L56" s="10">
        <v>0</v>
      </c>
      <c r="M56" s="10">
        <f>IF(C56&gt;0,ROUND(L56/C56*100,2),0)</f>
        <v>0</v>
      </c>
      <c r="N56" s="10">
        <v>0</v>
      </c>
      <c r="O56" s="10">
        <f>IF(C56&gt;0,ROUND(N56/C56*100,2),0)</f>
        <v>0</v>
      </c>
      <c r="P56" s="10">
        <v>4</v>
      </c>
      <c r="Q56" s="10">
        <f>IF(C56&gt;0,ROUND(P56/C56*100,2),0)</f>
        <v>100</v>
      </c>
      <c r="R56" s="10">
        <v>0</v>
      </c>
      <c r="S56" s="10">
        <f>IF(C56&gt;0,ROUND(R56/C56*100,2),0)</f>
        <v>0</v>
      </c>
      <c r="T56" s="10">
        <v>0</v>
      </c>
      <c r="U56" s="10">
        <f>IF(C56&gt;0,ROUND(T56/C56*100,2),0)</f>
        <v>0</v>
      </c>
      <c r="V56" s="10">
        <v>0</v>
      </c>
      <c r="W56" s="10">
        <f>IF(C56&gt;0,ROUND(V56/C56*100,2),0)</f>
        <v>0</v>
      </c>
      <c r="X56" s="10">
        <v>0</v>
      </c>
      <c r="Y56" s="10">
        <f>IF(C56&gt;0,ROUND(X56/C56*100,2),0)</f>
        <v>0</v>
      </c>
    </row>
    <row r="57" spans="1:25" ht="15" hidden="1" customHeight="1" x14ac:dyDescent="0.25">
      <c r="A57" s="13"/>
      <c r="B57" s="14" t="s">
        <v>22</v>
      </c>
      <c r="C57" s="15">
        <f>SUM(C54:C56)</f>
        <v>12</v>
      </c>
      <c r="D57" s="16">
        <f>SUM(D54:D56)</f>
        <v>0</v>
      </c>
      <c r="E57" s="16">
        <f>IF(C57&gt;0,ROUND(D57/C57*100,2),0)</f>
        <v>0</v>
      </c>
      <c r="F57" s="16">
        <f>SUM(F54:F56)</f>
        <v>8</v>
      </c>
      <c r="G57" s="16">
        <f>IF(C57&gt;0,ROUND(F57/C57*100,2),0)</f>
        <v>66.67</v>
      </c>
      <c r="H57" s="16">
        <f>SUM(H54:H56)</f>
        <v>4</v>
      </c>
      <c r="I57" s="16">
        <f>IF(C57&gt;0,ROUND(H57/C57*100,2),0)</f>
        <v>33.33</v>
      </c>
      <c r="J57" s="16">
        <f>SUM(J54:J56)</f>
        <v>0</v>
      </c>
      <c r="K57" s="16">
        <f>IF(C57&gt;0,ROUND(J57/C57*100,2),0)</f>
        <v>0</v>
      </c>
      <c r="L57" s="16">
        <f>SUM(L54:L56)</f>
        <v>0</v>
      </c>
      <c r="M57" s="16">
        <f>IF(C57&gt;0,ROUND(L57/C57*100,2),0)</f>
        <v>0</v>
      </c>
      <c r="N57" s="16">
        <f>SUM(N54:N56)</f>
        <v>0</v>
      </c>
      <c r="O57" s="16">
        <f>IF(C57&gt;0,ROUND(N57/C57*100,2),0)</f>
        <v>0</v>
      </c>
      <c r="P57" s="16">
        <f>SUM(P54:P56)</f>
        <v>11</v>
      </c>
      <c r="Q57" s="16">
        <f>IF(C57&gt;0,ROUND(P57/C57*100,2),0)</f>
        <v>91.67</v>
      </c>
      <c r="R57" s="16">
        <f>SUM(R54:R56)</f>
        <v>1</v>
      </c>
      <c r="S57" s="16">
        <f>IF(C57&gt;0,ROUND(R57/C57*100,2),0)</f>
        <v>8.33</v>
      </c>
      <c r="T57" s="16">
        <f>SUM(T54:T56)</f>
        <v>0</v>
      </c>
      <c r="U57" s="16">
        <f>IF(C57&gt;0,ROUND(T57/C57*100,2),0)</f>
        <v>0</v>
      </c>
      <c r="V57" s="16">
        <f>SUM(V54:V56)</f>
        <v>0</v>
      </c>
      <c r="W57" s="16">
        <f>IF(C57&gt;0,ROUND(V57/C57*100,2),0)</f>
        <v>0</v>
      </c>
      <c r="X57" s="16">
        <f>SUM(X54:X56)</f>
        <v>0</v>
      </c>
      <c r="Y57" s="16">
        <f>IF(C57&gt;0,ROUND(X57/C57*100,2),0)</f>
        <v>0</v>
      </c>
    </row>
    <row r="58" spans="1:25" hidden="1" x14ac:dyDescent="0.25">
      <c r="A58" s="73" t="s">
        <v>29</v>
      </c>
      <c r="B58" s="74"/>
      <c r="C58" s="74"/>
      <c r="D58" s="73"/>
      <c r="E58" s="73"/>
      <c r="F58" s="73"/>
      <c r="G58" s="73"/>
      <c r="H58" s="73"/>
      <c r="I58" s="73"/>
    </row>
    <row r="59" spans="1:25" hidden="1" x14ac:dyDescent="0.25"/>
    <row r="60" spans="1:25" hidden="1" x14ac:dyDescent="0.25"/>
    <row r="61" spans="1:25" x14ac:dyDescent="0.25">
      <c r="N61" s="64" t="s">
        <v>37</v>
      </c>
      <c r="O61" s="64"/>
      <c r="P61" s="64"/>
      <c r="Q61" s="64"/>
      <c r="R61" s="64"/>
      <c r="S61" s="64"/>
      <c r="T61" s="64"/>
      <c r="U61" s="64"/>
    </row>
  </sheetData>
  <mergeCells count="109">
    <mergeCell ref="N28:P28"/>
    <mergeCell ref="Q28:R28"/>
    <mergeCell ref="S28:T28"/>
    <mergeCell ref="N17:P17"/>
    <mergeCell ref="Q17:R17"/>
    <mergeCell ref="S17:T17"/>
    <mergeCell ref="A28:H28"/>
    <mergeCell ref="I28:J28"/>
    <mergeCell ref="L2:T2"/>
    <mergeCell ref="L3:T3"/>
    <mergeCell ref="L4:T4"/>
    <mergeCell ref="A6:U6"/>
    <mergeCell ref="A19:A21"/>
    <mergeCell ref="B19:B21"/>
    <mergeCell ref="C19:C21"/>
    <mergeCell ref="D20:E20"/>
    <mergeCell ref="F20:G20"/>
    <mergeCell ref="H20:I20"/>
    <mergeCell ref="J20:K20"/>
    <mergeCell ref="N27:P27"/>
    <mergeCell ref="Q27:R27"/>
    <mergeCell ref="P19:U19"/>
    <mergeCell ref="D19:M19"/>
    <mergeCell ref="L20:M20"/>
    <mergeCell ref="N61:U61"/>
    <mergeCell ref="A7:E7"/>
    <mergeCell ref="A8:A10"/>
    <mergeCell ref="B8:B10"/>
    <mergeCell ref="C8:C10"/>
    <mergeCell ref="D8:M8"/>
    <mergeCell ref="D9:E9"/>
    <mergeCell ref="F9:G9"/>
    <mergeCell ref="H9:I9"/>
    <mergeCell ref="J9:K9"/>
    <mergeCell ref="L9:M9"/>
    <mergeCell ref="A16:H16"/>
    <mergeCell ref="K16:L16"/>
    <mergeCell ref="A18:E18"/>
    <mergeCell ref="I16:J16"/>
    <mergeCell ref="A51:A53"/>
    <mergeCell ref="B51:B53"/>
    <mergeCell ref="A58:I58"/>
    <mergeCell ref="C29:Y29"/>
    <mergeCell ref="A31:A33"/>
    <mergeCell ref="B31:B33"/>
    <mergeCell ref="C31:C33"/>
    <mergeCell ref="D31:O31"/>
    <mergeCell ref="P31:Y31"/>
    <mergeCell ref="N42:O42"/>
    <mergeCell ref="P42:Q42"/>
    <mergeCell ref="R42:S42"/>
    <mergeCell ref="X42:Y42"/>
    <mergeCell ref="L52:M52"/>
    <mergeCell ref="C51:C53"/>
    <mergeCell ref="D51:O51"/>
    <mergeCell ref="P51:Y51"/>
    <mergeCell ref="D52:E52"/>
    <mergeCell ref="F52:G52"/>
    <mergeCell ref="T52:U52"/>
    <mergeCell ref="V52:W52"/>
    <mergeCell ref="X52:Y52"/>
    <mergeCell ref="N52:O52"/>
    <mergeCell ref="P52:Q52"/>
    <mergeCell ref="R52:S52"/>
    <mergeCell ref="H52:I52"/>
    <mergeCell ref="J52:K52"/>
    <mergeCell ref="C49:Y49"/>
    <mergeCell ref="X32:Y32"/>
    <mergeCell ref="C39:Y39"/>
    <mergeCell ref="A41:A43"/>
    <mergeCell ref="B41:B43"/>
    <mergeCell ref="C41:C43"/>
    <mergeCell ref="D41:O41"/>
    <mergeCell ref="P41:Y41"/>
    <mergeCell ref="D42:E42"/>
    <mergeCell ref="F42:G42"/>
    <mergeCell ref="H42:I42"/>
    <mergeCell ref="L32:M32"/>
    <mergeCell ref="N32:O32"/>
    <mergeCell ref="P32:Q32"/>
    <mergeCell ref="R32:S32"/>
    <mergeCell ref="T32:U32"/>
    <mergeCell ref="V32:W32"/>
    <mergeCell ref="D32:E32"/>
    <mergeCell ref="F32:G32"/>
    <mergeCell ref="H32:I32"/>
    <mergeCell ref="J32:K32"/>
    <mergeCell ref="V42:W42"/>
    <mergeCell ref="T42:U42"/>
    <mergeCell ref="J42:K42"/>
    <mergeCell ref="L42:M42"/>
    <mergeCell ref="N20:O20"/>
    <mergeCell ref="P20:Q20"/>
    <mergeCell ref="R20:S20"/>
    <mergeCell ref="T20:U20"/>
    <mergeCell ref="K27:L27"/>
    <mergeCell ref="A27:H27"/>
    <mergeCell ref="I27:J27"/>
    <mergeCell ref="S27:T27"/>
    <mergeCell ref="A2:K2"/>
    <mergeCell ref="A3:K3"/>
    <mergeCell ref="N8:U8"/>
    <mergeCell ref="N9:O9"/>
    <mergeCell ref="P9:Q9"/>
    <mergeCell ref="R9:S9"/>
    <mergeCell ref="T9:U9"/>
    <mergeCell ref="N16:P16"/>
    <mergeCell ref="Q16:R16"/>
    <mergeCell ref="S16:T16"/>
  </mergeCells>
  <printOptions horizontalCentered="1"/>
  <pageMargins left="0.39370078740157483" right="0.39370078740157483" top="0.39370078740157483" bottom="0.39370078740157483" header="0.31496062992125984" footer="0.31496062992125984"/>
  <pageSetup paperSize="9" scale="95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3"/>
  <sheetViews>
    <sheetView workbookViewId="0">
      <selection activeCell="W18" sqref="W18"/>
    </sheetView>
  </sheetViews>
  <sheetFormatPr defaultRowHeight="15" x14ac:dyDescent="0.25"/>
  <cols>
    <col min="1" max="1" width="5" style="5" customWidth="1"/>
    <col min="2" max="2" width="10.7109375" style="4" customWidth="1"/>
    <col min="3" max="3" width="6.28515625" style="3" customWidth="1"/>
    <col min="4" max="4" width="6.5703125" style="2" customWidth="1"/>
    <col min="5" max="5" width="7.85546875" style="2" customWidth="1"/>
    <col min="6" max="16" width="6.5703125" style="2" customWidth="1"/>
    <col min="17" max="17" width="7.7109375" style="2" customWidth="1"/>
    <col min="18" max="21" width="6.5703125" style="2" customWidth="1"/>
    <col min="22" max="256" width="9.140625" style="2"/>
    <col min="257" max="257" width="5" style="2" customWidth="1"/>
    <col min="258" max="258" width="10.7109375" style="2" customWidth="1"/>
    <col min="259" max="259" width="6.28515625" style="2" customWidth="1"/>
    <col min="260" max="260" width="6.5703125" style="2" customWidth="1"/>
    <col min="261" max="261" width="7.85546875" style="2" customWidth="1"/>
    <col min="262" max="272" width="6.5703125" style="2" customWidth="1"/>
    <col min="273" max="273" width="7.7109375" style="2" customWidth="1"/>
    <col min="274" max="277" width="6.5703125" style="2" customWidth="1"/>
    <col min="278" max="512" width="9.140625" style="2"/>
    <col min="513" max="513" width="5" style="2" customWidth="1"/>
    <col min="514" max="514" width="10.7109375" style="2" customWidth="1"/>
    <col min="515" max="515" width="6.28515625" style="2" customWidth="1"/>
    <col min="516" max="516" width="6.5703125" style="2" customWidth="1"/>
    <col min="517" max="517" width="7.85546875" style="2" customWidth="1"/>
    <col min="518" max="528" width="6.5703125" style="2" customWidth="1"/>
    <col min="529" max="529" width="7.7109375" style="2" customWidth="1"/>
    <col min="530" max="533" width="6.5703125" style="2" customWidth="1"/>
    <col min="534" max="768" width="9.140625" style="2"/>
    <col min="769" max="769" width="5" style="2" customWidth="1"/>
    <col min="770" max="770" width="10.7109375" style="2" customWidth="1"/>
    <col min="771" max="771" width="6.28515625" style="2" customWidth="1"/>
    <col min="772" max="772" width="6.5703125" style="2" customWidth="1"/>
    <col min="773" max="773" width="7.85546875" style="2" customWidth="1"/>
    <col min="774" max="784" width="6.5703125" style="2" customWidth="1"/>
    <col min="785" max="785" width="7.7109375" style="2" customWidth="1"/>
    <col min="786" max="789" width="6.5703125" style="2" customWidth="1"/>
    <col min="790" max="1024" width="9.140625" style="2"/>
    <col min="1025" max="1025" width="5" style="2" customWidth="1"/>
    <col min="1026" max="1026" width="10.7109375" style="2" customWidth="1"/>
    <col min="1027" max="1027" width="6.28515625" style="2" customWidth="1"/>
    <col min="1028" max="1028" width="6.5703125" style="2" customWidth="1"/>
    <col min="1029" max="1029" width="7.85546875" style="2" customWidth="1"/>
    <col min="1030" max="1040" width="6.5703125" style="2" customWidth="1"/>
    <col min="1041" max="1041" width="7.7109375" style="2" customWidth="1"/>
    <col min="1042" max="1045" width="6.5703125" style="2" customWidth="1"/>
    <col min="1046" max="1280" width="9.140625" style="2"/>
    <col min="1281" max="1281" width="5" style="2" customWidth="1"/>
    <col min="1282" max="1282" width="10.7109375" style="2" customWidth="1"/>
    <col min="1283" max="1283" width="6.28515625" style="2" customWidth="1"/>
    <col min="1284" max="1284" width="6.5703125" style="2" customWidth="1"/>
    <col min="1285" max="1285" width="7.85546875" style="2" customWidth="1"/>
    <col min="1286" max="1296" width="6.5703125" style="2" customWidth="1"/>
    <col min="1297" max="1297" width="7.7109375" style="2" customWidth="1"/>
    <col min="1298" max="1301" width="6.5703125" style="2" customWidth="1"/>
    <col min="1302" max="1536" width="9.140625" style="2"/>
    <col min="1537" max="1537" width="5" style="2" customWidth="1"/>
    <col min="1538" max="1538" width="10.7109375" style="2" customWidth="1"/>
    <col min="1539" max="1539" width="6.28515625" style="2" customWidth="1"/>
    <col min="1540" max="1540" width="6.5703125" style="2" customWidth="1"/>
    <col min="1541" max="1541" width="7.85546875" style="2" customWidth="1"/>
    <col min="1542" max="1552" width="6.5703125" style="2" customWidth="1"/>
    <col min="1553" max="1553" width="7.7109375" style="2" customWidth="1"/>
    <col min="1554" max="1557" width="6.5703125" style="2" customWidth="1"/>
    <col min="1558" max="1792" width="9.140625" style="2"/>
    <col min="1793" max="1793" width="5" style="2" customWidth="1"/>
    <col min="1794" max="1794" width="10.7109375" style="2" customWidth="1"/>
    <col min="1795" max="1795" width="6.28515625" style="2" customWidth="1"/>
    <col min="1796" max="1796" width="6.5703125" style="2" customWidth="1"/>
    <col min="1797" max="1797" width="7.85546875" style="2" customWidth="1"/>
    <col min="1798" max="1808" width="6.5703125" style="2" customWidth="1"/>
    <col min="1809" max="1809" width="7.7109375" style="2" customWidth="1"/>
    <col min="1810" max="1813" width="6.5703125" style="2" customWidth="1"/>
    <col min="1814" max="2048" width="9.140625" style="2"/>
    <col min="2049" max="2049" width="5" style="2" customWidth="1"/>
    <col min="2050" max="2050" width="10.7109375" style="2" customWidth="1"/>
    <col min="2051" max="2051" width="6.28515625" style="2" customWidth="1"/>
    <col min="2052" max="2052" width="6.5703125" style="2" customWidth="1"/>
    <col min="2053" max="2053" width="7.85546875" style="2" customWidth="1"/>
    <col min="2054" max="2064" width="6.5703125" style="2" customWidth="1"/>
    <col min="2065" max="2065" width="7.7109375" style="2" customWidth="1"/>
    <col min="2066" max="2069" width="6.5703125" style="2" customWidth="1"/>
    <col min="2070" max="2304" width="9.140625" style="2"/>
    <col min="2305" max="2305" width="5" style="2" customWidth="1"/>
    <col min="2306" max="2306" width="10.7109375" style="2" customWidth="1"/>
    <col min="2307" max="2307" width="6.28515625" style="2" customWidth="1"/>
    <col min="2308" max="2308" width="6.5703125" style="2" customWidth="1"/>
    <col min="2309" max="2309" width="7.85546875" style="2" customWidth="1"/>
    <col min="2310" max="2320" width="6.5703125" style="2" customWidth="1"/>
    <col min="2321" max="2321" width="7.7109375" style="2" customWidth="1"/>
    <col min="2322" max="2325" width="6.5703125" style="2" customWidth="1"/>
    <col min="2326" max="2560" width="9.140625" style="2"/>
    <col min="2561" max="2561" width="5" style="2" customWidth="1"/>
    <col min="2562" max="2562" width="10.7109375" style="2" customWidth="1"/>
    <col min="2563" max="2563" width="6.28515625" style="2" customWidth="1"/>
    <col min="2564" max="2564" width="6.5703125" style="2" customWidth="1"/>
    <col min="2565" max="2565" width="7.85546875" style="2" customWidth="1"/>
    <col min="2566" max="2576" width="6.5703125" style="2" customWidth="1"/>
    <col min="2577" max="2577" width="7.7109375" style="2" customWidth="1"/>
    <col min="2578" max="2581" width="6.5703125" style="2" customWidth="1"/>
    <col min="2582" max="2816" width="9.140625" style="2"/>
    <col min="2817" max="2817" width="5" style="2" customWidth="1"/>
    <col min="2818" max="2818" width="10.7109375" style="2" customWidth="1"/>
    <col min="2819" max="2819" width="6.28515625" style="2" customWidth="1"/>
    <col min="2820" max="2820" width="6.5703125" style="2" customWidth="1"/>
    <col min="2821" max="2821" width="7.85546875" style="2" customWidth="1"/>
    <col min="2822" max="2832" width="6.5703125" style="2" customWidth="1"/>
    <col min="2833" max="2833" width="7.7109375" style="2" customWidth="1"/>
    <col min="2834" max="2837" width="6.5703125" style="2" customWidth="1"/>
    <col min="2838" max="3072" width="9.140625" style="2"/>
    <col min="3073" max="3073" width="5" style="2" customWidth="1"/>
    <col min="3074" max="3074" width="10.7109375" style="2" customWidth="1"/>
    <col min="3075" max="3075" width="6.28515625" style="2" customWidth="1"/>
    <col min="3076" max="3076" width="6.5703125" style="2" customWidth="1"/>
    <col min="3077" max="3077" width="7.85546875" style="2" customWidth="1"/>
    <col min="3078" max="3088" width="6.5703125" style="2" customWidth="1"/>
    <col min="3089" max="3089" width="7.7109375" style="2" customWidth="1"/>
    <col min="3090" max="3093" width="6.5703125" style="2" customWidth="1"/>
    <col min="3094" max="3328" width="9.140625" style="2"/>
    <col min="3329" max="3329" width="5" style="2" customWidth="1"/>
    <col min="3330" max="3330" width="10.7109375" style="2" customWidth="1"/>
    <col min="3331" max="3331" width="6.28515625" style="2" customWidth="1"/>
    <col min="3332" max="3332" width="6.5703125" style="2" customWidth="1"/>
    <col min="3333" max="3333" width="7.85546875" style="2" customWidth="1"/>
    <col min="3334" max="3344" width="6.5703125" style="2" customWidth="1"/>
    <col min="3345" max="3345" width="7.7109375" style="2" customWidth="1"/>
    <col min="3346" max="3349" width="6.5703125" style="2" customWidth="1"/>
    <col min="3350" max="3584" width="9.140625" style="2"/>
    <col min="3585" max="3585" width="5" style="2" customWidth="1"/>
    <col min="3586" max="3586" width="10.7109375" style="2" customWidth="1"/>
    <col min="3587" max="3587" width="6.28515625" style="2" customWidth="1"/>
    <col min="3588" max="3588" width="6.5703125" style="2" customWidth="1"/>
    <col min="3589" max="3589" width="7.85546875" style="2" customWidth="1"/>
    <col min="3590" max="3600" width="6.5703125" style="2" customWidth="1"/>
    <col min="3601" max="3601" width="7.7109375" style="2" customWidth="1"/>
    <col min="3602" max="3605" width="6.5703125" style="2" customWidth="1"/>
    <col min="3606" max="3840" width="9.140625" style="2"/>
    <col min="3841" max="3841" width="5" style="2" customWidth="1"/>
    <col min="3842" max="3842" width="10.7109375" style="2" customWidth="1"/>
    <col min="3843" max="3843" width="6.28515625" style="2" customWidth="1"/>
    <col min="3844" max="3844" width="6.5703125" style="2" customWidth="1"/>
    <col min="3845" max="3845" width="7.85546875" style="2" customWidth="1"/>
    <col min="3846" max="3856" width="6.5703125" style="2" customWidth="1"/>
    <col min="3857" max="3857" width="7.7109375" style="2" customWidth="1"/>
    <col min="3858" max="3861" width="6.5703125" style="2" customWidth="1"/>
    <col min="3862" max="4096" width="9.140625" style="2"/>
    <col min="4097" max="4097" width="5" style="2" customWidth="1"/>
    <col min="4098" max="4098" width="10.7109375" style="2" customWidth="1"/>
    <col min="4099" max="4099" width="6.28515625" style="2" customWidth="1"/>
    <col min="4100" max="4100" width="6.5703125" style="2" customWidth="1"/>
    <col min="4101" max="4101" width="7.85546875" style="2" customWidth="1"/>
    <col min="4102" max="4112" width="6.5703125" style="2" customWidth="1"/>
    <col min="4113" max="4113" width="7.7109375" style="2" customWidth="1"/>
    <col min="4114" max="4117" width="6.5703125" style="2" customWidth="1"/>
    <col min="4118" max="4352" width="9.140625" style="2"/>
    <col min="4353" max="4353" width="5" style="2" customWidth="1"/>
    <col min="4354" max="4354" width="10.7109375" style="2" customWidth="1"/>
    <col min="4355" max="4355" width="6.28515625" style="2" customWidth="1"/>
    <col min="4356" max="4356" width="6.5703125" style="2" customWidth="1"/>
    <col min="4357" max="4357" width="7.85546875" style="2" customWidth="1"/>
    <col min="4358" max="4368" width="6.5703125" style="2" customWidth="1"/>
    <col min="4369" max="4369" width="7.7109375" style="2" customWidth="1"/>
    <col min="4370" max="4373" width="6.5703125" style="2" customWidth="1"/>
    <col min="4374" max="4608" width="9.140625" style="2"/>
    <col min="4609" max="4609" width="5" style="2" customWidth="1"/>
    <col min="4610" max="4610" width="10.7109375" style="2" customWidth="1"/>
    <col min="4611" max="4611" width="6.28515625" style="2" customWidth="1"/>
    <col min="4612" max="4612" width="6.5703125" style="2" customWidth="1"/>
    <col min="4613" max="4613" width="7.85546875" style="2" customWidth="1"/>
    <col min="4614" max="4624" width="6.5703125" style="2" customWidth="1"/>
    <col min="4625" max="4625" width="7.7109375" style="2" customWidth="1"/>
    <col min="4626" max="4629" width="6.5703125" style="2" customWidth="1"/>
    <col min="4630" max="4864" width="9.140625" style="2"/>
    <col min="4865" max="4865" width="5" style="2" customWidth="1"/>
    <col min="4866" max="4866" width="10.7109375" style="2" customWidth="1"/>
    <col min="4867" max="4867" width="6.28515625" style="2" customWidth="1"/>
    <col min="4868" max="4868" width="6.5703125" style="2" customWidth="1"/>
    <col min="4869" max="4869" width="7.85546875" style="2" customWidth="1"/>
    <col min="4870" max="4880" width="6.5703125" style="2" customWidth="1"/>
    <col min="4881" max="4881" width="7.7109375" style="2" customWidth="1"/>
    <col min="4882" max="4885" width="6.5703125" style="2" customWidth="1"/>
    <col min="4886" max="5120" width="9.140625" style="2"/>
    <col min="5121" max="5121" width="5" style="2" customWidth="1"/>
    <col min="5122" max="5122" width="10.7109375" style="2" customWidth="1"/>
    <col min="5123" max="5123" width="6.28515625" style="2" customWidth="1"/>
    <col min="5124" max="5124" width="6.5703125" style="2" customWidth="1"/>
    <col min="5125" max="5125" width="7.85546875" style="2" customWidth="1"/>
    <col min="5126" max="5136" width="6.5703125" style="2" customWidth="1"/>
    <col min="5137" max="5137" width="7.7109375" style="2" customWidth="1"/>
    <col min="5138" max="5141" width="6.5703125" style="2" customWidth="1"/>
    <col min="5142" max="5376" width="9.140625" style="2"/>
    <col min="5377" max="5377" width="5" style="2" customWidth="1"/>
    <col min="5378" max="5378" width="10.7109375" style="2" customWidth="1"/>
    <col min="5379" max="5379" width="6.28515625" style="2" customWidth="1"/>
    <col min="5380" max="5380" width="6.5703125" style="2" customWidth="1"/>
    <col min="5381" max="5381" width="7.85546875" style="2" customWidth="1"/>
    <col min="5382" max="5392" width="6.5703125" style="2" customWidth="1"/>
    <col min="5393" max="5393" width="7.7109375" style="2" customWidth="1"/>
    <col min="5394" max="5397" width="6.5703125" style="2" customWidth="1"/>
    <col min="5398" max="5632" width="9.140625" style="2"/>
    <col min="5633" max="5633" width="5" style="2" customWidth="1"/>
    <col min="5634" max="5634" width="10.7109375" style="2" customWidth="1"/>
    <col min="5635" max="5635" width="6.28515625" style="2" customWidth="1"/>
    <col min="5636" max="5636" width="6.5703125" style="2" customWidth="1"/>
    <col min="5637" max="5637" width="7.85546875" style="2" customWidth="1"/>
    <col min="5638" max="5648" width="6.5703125" style="2" customWidth="1"/>
    <col min="5649" max="5649" width="7.7109375" style="2" customWidth="1"/>
    <col min="5650" max="5653" width="6.5703125" style="2" customWidth="1"/>
    <col min="5654" max="5888" width="9.140625" style="2"/>
    <col min="5889" max="5889" width="5" style="2" customWidth="1"/>
    <col min="5890" max="5890" width="10.7109375" style="2" customWidth="1"/>
    <col min="5891" max="5891" width="6.28515625" style="2" customWidth="1"/>
    <col min="5892" max="5892" width="6.5703125" style="2" customWidth="1"/>
    <col min="5893" max="5893" width="7.85546875" style="2" customWidth="1"/>
    <col min="5894" max="5904" width="6.5703125" style="2" customWidth="1"/>
    <col min="5905" max="5905" width="7.7109375" style="2" customWidth="1"/>
    <col min="5906" max="5909" width="6.5703125" style="2" customWidth="1"/>
    <col min="5910" max="6144" width="9.140625" style="2"/>
    <col min="6145" max="6145" width="5" style="2" customWidth="1"/>
    <col min="6146" max="6146" width="10.7109375" style="2" customWidth="1"/>
    <col min="6147" max="6147" width="6.28515625" style="2" customWidth="1"/>
    <col min="6148" max="6148" width="6.5703125" style="2" customWidth="1"/>
    <col min="6149" max="6149" width="7.85546875" style="2" customWidth="1"/>
    <col min="6150" max="6160" width="6.5703125" style="2" customWidth="1"/>
    <col min="6161" max="6161" width="7.7109375" style="2" customWidth="1"/>
    <col min="6162" max="6165" width="6.5703125" style="2" customWidth="1"/>
    <col min="6166" max="6400" width="9.140625" style="2"/>
    <col min="6401" max="6401" width="5" style="2" customWidth="1"/>
    <col min="6402" max="6402" width="10.7109375" style="2" customWidth="1"/>
    <col min="6403" max="6403" width="6.28515625" style="2" customWidth="1"/>
    <col min="6404" max="6404" width="6.5703125" style="2" customWidth="1"/>
    <col min="6405" max="6405" width="7.85546875" style="2" customWidth="1"/>
    <col min="6406" max="6416" width="6.5703125" style="2" customWidth="1"/>
    <col min="6417" max="6417" width="7.7109375" style="2" customWidth="1"/>
    <col min="6418" max="6421" width="6.5703125" style="2" customWidth="1"/>
    <col min="6422" max="6656" width="9.140625" style="2"/>
    <col min="6657" max="6657" width="5" style="2" customWidth="1"/>
    <col min="6658" max="6658" width="10.7109375" style="2" customWidth="1"/>
    <col min="6659" max="6659" width="6.28515625" style="2" customWidth="1"/>
    <col min="6660" max="6660" width="6.5703125" style="2" customWidth="1"/>
    <col min="6661" max="6661" width="7.85546875" style="2" customWidth="1"/>
    <col min="6662" max="6672" width="6.5703125" style="2" customWidth="1"/>
    <col min="6673" max="6673" width="7.7109375" style="2" customWidth="1"/>
    <col min="6674" max="6677" width="6.5703125" style="2" customWidth="1"/>
    <col min="6678" max="6912" width="9.140625" style="2"/>
    <col min="6913" max="6913" width="5" style="2" customWidth="1"/>
    <col min="6914" max="6914" width="10.7109375" style="2" customWidth="1"/>
    <col min="6915" max="6915" width="6.28515625" style="2" customWidth="1"/>
    <col min="6916" max="6916" width="6.5703125" style="2" customWidth="1"/>
    <col min="6917" max="6917" width="7.85546875" style="2" customWidth="1"/>
    <col min="6918" max="6928" width="6.5703125" style="2" customWidth="1"/>
    <col min="6929" max="6929" width="7.7109375" style="2" customWidth="1"/>
    <col min="6930" max="6933" width="6.5703125" style="2" customWidth="1"/>
    <col min="6934" max="7168" width="9.140625" style="2"/>
    <col min="7169" max="7169" width="5" style="2" customWidth="1"/>
    <col min="7170" max="7170" width="10.7109375" style="2" customWidth="1"/>
    <col min="7171" max="7171" width="6.28515625" style="2" customWidth="1"/>
    <col min="7172" max="7172" width="6.5703125" style="2" customWidth="1"/>
    <col min="7173" max="7173" width="7.85546875" style="2" customWidth="1"/>
    <col min="7174" max="7184" width="6.5703125" style="2" customWidth="1"/>
    <col min="7185" max="7185" width="7.7109375" style="2" customWidth="1"/>
    <col min="7186" max="7189" width="6.5703125" style="2" customWidth="1"/>
    <col min="7190" max="7424" width="9.140625" style="2"/>
    <col min="7425" max="7425" width="5" style="2" customWidth="1"/>
    <col min="7426" max="7426" width="10.7109375" style="2" customWidth="1"/>
    <col min="7427" max="7427" width="6.28515625" style="2" customWidth="1"/>
    <col min="7428" max="7428" width="6.5703125" style="2" customWidth="1"/>
    <col min="7429" max="7429" width="7.85546875" style="2" customWidth="1"/>
    <col min="7430" max="7440" width="6.5703125" style="2" customWidth="1"/>
    <col min="7441" max="7441" width="7.7109375" style="2" customWidth="1"/>
    <col min="7442" max="7445" width="6.5703125" style="2" customWidth="1"/>
    <col min="7446" max="7680" width="9.140625" style="2"/>
    <col min="7681" max="7681" width="5" style="2" customWidth="1"/>
    <col min="7682" max="7682" width="10.7109375" style="2" customWidth="1"/>
    <col min="7683" max="7683" width="6.28515625" style="2" customWidth="1"/>
    <col min="7684" max="7684" width="6.5703125" style="2" customWidth="1"/>
    <col min="7685" max="7685" width="7.85546875" style="2" customWidth="1"/>
    <col min="7686" max="7696" width="6.5703125" style="2" customWidth="1"/>
    <col min="7697" max="7697" width="7.7109375" style="2" customWidth="1"/>
    <col min="7698" max="7701" width="6.5703125" style="2" customWidth="1"/>
    <col min="7702" max="7936" width="9.140625" style="2"/>
    <col min="7937" max="7937" width="5" style="2" customWidth="1"/>
    <col min="7938" max="7938" width="10.7109375" style="2" customWidth="1"/>
    <col min="7939" max="7939" width="6.28515625" style="2" customWidth="1"/>
    <col min="7940" max="7940" width="6.5703125" style="2" customWidth="1"/>
    <col min="7941" max="7941" width="7.85546875" style="2" customWidth="1"/>
    <col min="7942" max="7952" width="6.5703125" style="2" customWidth="1"/>
    <col min="7953" max="7953" width="7.7109375" style="2" customWidth="1"/>
    <col min="7954" max="7957" width="6.5703125" style="2" customWidth="1"/>
    <col min="7958" max="8192" width="9.140625" style="2"/>
    <col min="8193" max="8193" width="5" style="2" customWidth="1"/>
    <col min="8194" max="8194" width="10.7109375" style="2" customWidth="1"/>
    <col min="8195" max="8195" width="6.28515625" style="2" customWidth="1"/>
    <col min="8196" max="8196" width="6.5703125" style="2" customWidth="1"/>
    <col min="8197" max="8197" width="7.85546875" style="2" customWidth="1"/>
    <col min="8198" max="8208" width="6.5703125" style="2" customWidth="1"/>
    <col min="8209" max="8209" width="7.7109375" style="2" customWidth="1"/>
    <col min="8210" max="8213" width="6.5703125" style="2" customWidth="1"/>
    <col min="8214" max="8448" width="9.140625" style="2"/>
    <col min="8449" max="8449" width="5" style="2" customWidth="1"/>
    <col min="8450" max="8450" width="10.7109375" style="2" customWidth="1"/>
    <col min="8451" max="8451" width="6.28515625" style="2" customWidth="1"/>
    <col min="8452" max="8452" width="6.5703125" style="2" customWidth="1"/>
    <col min="8453" max="8453" width="7.85546875" style="2" customWidth="1"/>
    <col min="8454" max="8464" width="6.5703125" style="2" customWidth="1"/>
    <col min="8465" max="8465" width="7.7109375" style="2" customWidth="1"/>
    <col min="8466" max="8469" width="6.5703125" style="2" customWidth="1"/>
    <col min="8470" max="8704" width="9.140625" style="2"/>
    <col min="8705" max="8705" width="5" style="2" customWidth="1"/>
    <col min="8706" max="8706" width="10.7109375" style="2" customWidth="1"/>
    <col min="8707" max="8707" width="6.28515625" style="2" customWidth="1"/>
    <col min="8708" max="8708" width="6.5703125" style="2" customWidth="1"/>
    <col min="8709" max="8709" width="7.85546875" style="2" customWidth="1"/>
    <col min="8710" max="8720" width="6.5703125" style="2" customWidth="1"/>
    <col min="8721" max="8721" width="7.7109375" style="2" customWidth="1"/>
    <col min="8722" max="8725" width="6.5703125" style="2" customWidth="1"/>
    <col min="8726" max="8960" width="9.140625" style="2"/>
    <col min="8961" max="8961" width="5" style="2" customWidth="1"/>
    <col min="8962" max="8962" width="10.7109375" style="2" customWidth="1"/>
    <col min="8963" max="8963" width="6.28515625" style="2" customWidth="1"/>
    <col min="8964" max="8964" width="6.5703125" style="2" customWidth="1"/>
    <col min="8965" max="8965" width="7.85546875" style="2" customWidth="1"/>
    <col min="8966" max="8976" width="6.5703125" style="2" customWidth="1"/>
    <col min="8977" max="8977" width="7.7109375" style="2" customWidth="1"/>
    <col min="8978" max="8981" width="6.5703125" style="2" customWidth="1"/>
    <col min="8982" max="9216" width="9.140625" style="2"/>
    <col min="9217" max="9217" width="5" style="2" customWidth="1"/>
    <col min="9218" max="9218" width="10.7109375" style="2" customWidth="1"/>
    <col min="9219" max="9219" width="6.28515625" style="2" customWidth="1"/>
    <col min="9220" max="9220" width="6.5703125" style="2" customWidth="1"/>
    <col min="9221" max="9221" width="7.85546875" style="2" customWidth="1"/>
    <col min="9222" max="9232" width="6.5703125" style="2" customWidth="1"/>
    <col min="9233" max="9233" width="7.7109375" style="2" customWidth="1"/>
    <col min="9234" max="9237" width="6.5703125" style="2" customWidth="1"/>
    <col min="9238" max="9472" width="9.140625" style="2"/>
    <col min="9473" max="9473" width="5" style="2" customWidth="1"/>
    <col min="9474" max="9474" width="10.7109375" style="2" customWidth="1"/>
    <col min="9475" max="9475" width="6.28515625" style="2" customWidth="1"/>
    <col min="9476" max="9476" width="6.5703125" style="2" customWidth="1"/>
    <col min="9477" max="9477" width="7.85546875" style="2" customWidth="1"/>
    <col min="9478" max="9488" width="6.5703125" style="2" customWidth="1"/>
    <col min="9489" max="9489" width="7.7109375" style="2" customWidth="1"/>
    <col min="9490" max="9493" width="6.5703125" style="2" customWidth="1"/>
    <col min="9494" max="9728" width="9.140625" style="2"/>
    <col min="9729" max="9729" width="5" style="2" customWidth="1"/>
    <col min="9730" max="9730" width="10.7109375" style="2" customWidth="1"/>
    <col min="9731" max="9731" width="6.28515625" style="2" customWidth="1"/>
    <col min="9732" max="9732" width="6.5703125" style="2" customWidth="1"/>
    <col min="9733" max="9733" width="7.85546875" style="2" customWidth="1"/>
    <col min="9734" max="9744" width="6.5703125" style="2" customWidth="1"/>
    <col min="9745" max="9745" width="7.7109375" style="2" customWidth="1"/>
    <col min="9746" max="9749" width="6.5703125" style="2" customWidth="1"/>
    <col min="9750" max="9984" width="9.140625" style="2"/>
    <col min="9985" max="9985" width="5" style="2" customWidth="1"/>
    <col min="9986" max="9986" width="10.7109375" style="2" customWidth="1"/>
    <col min="9987" max="9987" width="6.28515625" style="2" customWidth="1"/>
    <col min="9988" max="9988" width="6.5703125" style="2" customWidth="1"/>
    <col min="9989" max="9989" width="7.85546875" style="2" customWidth="1"/>
    <col min="9990" max="10000" width="6.5703125" style="2" customWidth="1"/>
    <col min="10001" max="10001" width="7.7109375" style="2" customWidth="1"/>
    <col min="10002" max="10005" width="6.5703125" style="2" customWidth="1"/>
    <col min="10006" max="10240" width="9.140625" style="2"/>
    <col min="10241" max="10241" width="5" style="2" customWidth="1"/>
    <col min="10242" max="10242" width="10.7109375" style="2" customWidth="1"/>
    <col min="10243" max="10243" width="6.28515625" style="2" customWidth="1"/>
    <col min="10244" max="10244" width="6.5703125" style="2" customWidth="1"/>
    <col min="10245" max="10245" width="7.85546875" style="2" customWidth="1"/>
    <col min="10246" max="10256" width="6.5703125" style="2" customWidth="1"/>
    <col min="10257" max="10257" width="7.7109375" style="2" customWidth="1"/>
    <col min="10258" max="10261" width="6.5703125" style="2" customWidth="1"/>
    <col min="10262" max="10496" width="9.140625" style="2"/>
    <col min="10497" max="10497" width="5" style="2" customWidth="1"/>
    <col min="10498" max="10498" width="10.7109375" style="2" customWidth="1"/>
    <col min="10499" max="10499" width="6.28515625" style="2" customWidth="1"/>
    <col min="10500" max="10500" width="6.5703125" style="2" customWidth="1"/>
    <col min="10501" max="10501" width="7.85546875" style="2" customWidth="1"/>
    <col min="10502" max="10512" width="6.5703125" style="2" customWidth="1"/>
    <col min="10513" max="10513" width="7.7109375" style="2" customWidth="1"/>
    <col min="10514" max="10517" width="6.5703125" style="2" customWidth="1"/>
    <col min="10518" max="10752" width="9.140625" style="2"/>
    <col min="10753" max="10753" width="5" style="2" customWidth="1"/>
    <col min="10754" max="10754" width="10.7109375" style="2" customWidth="1"/>
    <col min="10755" max="10755" width="6.28515625" style="2" customWidth="1"/>
    <col min="10756" max="10756" width="6.5703125" style="2" customWidth="1"/>
    <col min="10757" max="10757" width="7.85546875" style="2" customWidth="1"/>
    <col min="10758" max="10768" width="6.5703125" style="2" customWidth="1"/>
    <col min="10769" max="10769" width="7.7109375" style="2" customWidth="1"/>
    <col min="10770" max="10773" width="6.5703125" style="2" customWidth="1"/>
    <col min="10774" max="11008" width="9.140625" style="2"/>
    <col min="11009" max="11009" width="5" style="2" customWidth="1"/>
    <col min="11010" max="11010" width="10.7109375" style="2" customWidth="1"/>
    <col min="11011" max="11011" width="6.28515625" style="2" customWidth="1"/>
    <col min="11012" max="11012" width="6.5703125" style="2" customWidth="1"/>
    <col min="11013" max="11013" width="7.85546875" style="2" customWidth="1"/>
    <col min="11014" max="11024" width="6.5703125" style="2" customWidth="1"/>
    <col min="11025" max="11025" width="7.7109375" style="2" customWidth="1"/>
    <col min="11026" max="11029" width="6.5703125" style="2" customWidth="1"/>
    <col min="11030" max="11264" width="9.140625" style="2"/>
    <col min="11265" max="11265" width="5" style="2" customWidth="1"/>
    <col min="11266" max="11266" width="10.7109375" style="2" customWidth="1"/>
    <col min="11267" max="11267" width="6.28515625" style="2" customWidth="1"/>
    <col min="11268" max="11268" width="6.5703125" style="2" customWidth="1"/>
    <col min="11269" max="11269" width="7.85546875" style="2" customWidth="1"/>
    <col min="11270" max="11280" width="6.5703125" style="2" customWidth="1"/>
    <col min="11281" max="11281" width="7.7109375" style="2" customWidth="1"/>
    <col min="11282" max="11285" width="6.5703125" style="2" customWidth="1"/>
    <col min="11286" max="11520" width="9.140625" style="2"/>
    <col min="11521" max="11521" width="5" style="2" customWidth="1"/>
    <col min="11522" max="11522" width="10.7109375" style="2" customWidth="1"/>
    <col min="11523" max="11523" width="6.28515625" style="2" customWidth="1"/>
    <col min="11524" max="11524" width="6.5703125" style="2" customWidth="1"/>
    <col min="11525" max="11525" width="7.85546875" style="2" customWidth="1"/>
    <col min="11526" max="11536" width="6.5703125" style="2" customWidth="1"/>
    <col min="11537" max="11537" width="7.7109375" style="2" customWidth="1"/>
    <col min="11538" max="11541" width="6.5703125" style="2" customWidth="1"/>
    <col min="11542" max="11776" width="9.140625" style="2"/>
    <col min="11777" max="11777" width="5" style="2" customWidth="1"/>
    <col min="11778" max="11778" width="10.7109375" style="2" customWidth="1"/>
    <col min="11779" max="11779" width="6.28515625" style="2" customWidth="1"/>
    <col min="11780" max="11780" width="6.5703125" style="2" customWidth="1"/>
    <col min="11781" max="11781" width="7.85546875" style="2" customWidth="1"/>
    <col min="11782" max="11792" width="6.5703125" style="2" customWidth="1"/>
    <col min="11793" max="11793" width="7.7109375" style="2" customWidth="1"/>
    <col min="11794" max="11797" width="6.5703125" style="2" customWidth="1"/>
    <col min="11798" max="12032" width="9.140625" style="2"/>
    <col min="12033" max="12033" width="5" style="2" customWidth="1"/>
    <col min="12034" max="12034" width="10.7109375" style="2" customWidth="1"/>
    <col min="12035" max="12035" width="6.28515625" style="2" customWidth="1"/>
    <col min="12036" max="12036" width="6.5703125" style="2" customWidth="1"/>
    <col min="12037" max="12037" width="7.85546875" style="2" customWidth="1"/>
    <col min="12038" max="12048" width="6.5703125" style="2" customWidth="1"/>
    <col min="12049" max="12049" width="7.7109375" style="2" customWidth="1"/>
    <col min="12050" max="12053" width="6.5703125" style="2" customWidth="1"/>
    <col min="12054" max="12288" width="9.140625" style="2"/>
    <col min="12289" max="12289" width="5" style="2" customWidth="1"/>
    <col min="12290" max="12290" width="10.7109375" style="2" customWidth="1"/>
    <col min="12291" max="12291" width="6.28515625" style="2" customWidth="1"/>
    <col min="12292" max="12292" width="6.5703125" style="2" customWidth="1"/>
    <col min="12293" max="12293" width="7.85546875" style="2" customWidth="1"/>
    <col min="12294" max="12304" width="6.5703125" style="2" customWidth="1"/>
    <col min="12305" max="12305" width="7.7109375" style="2" customWidth="1"/>
    <col min="12306" max="12309" width="6.5703125" style="2" customWidth="1"/>
    <col min="12310" max="12544" width="9.140625" style="2"/>
    <col min="12545" max="12545" width="5" style="2" customWidth="1"/>
    <col min="12546" max="12546" width="10.7109375" style="2" customWidth="1"/>
    <col min="12547" max="12547" width="6.28515625" style="2" customWidth="1"/>
    <col min="12548" max="12548" width="6.5703125" style="2" customWidth="1"/>
    <col min="12549" max="12549" width="7.85546875" style="2" customWidth="1"/>
    <col min="12550" max="12560" width="6.5703125" style="2" customWidth="1"/>
    <col min="12561" max="12561" width="7.7109375" style="2" customWidth="1"/>
    <col min="12562" max="12565" width="6.5703125" style="2" customWidth="1"/>
    <col min="12566" max="12800" width="9.140625" style="2"/>
    <col min="12801" max="12801" width="5" style="2" customWidth="1"/>
    <col min="12802" max="12802" width="10.7109375" style="2" customWidth="1"/>
    <col min="12803" max="12803" width="6.28515625" style="2" customWidth="1"/>
    <col min="12804" max="12804" width="6.5703125" style="2" customWidth="1"/>
    <col min="12805" max="12805" width="7.85546875" style="2" customWidth="1"/>
    <col min="12806" max="12816" width="6.5703125" style="2" customWidth="1"/>
    <col min="12817" max="12817" width="7.7109375" style="2" customWidth="1"/>
    <col min="12818" max="12821" width="6.5703125" style="2" customWidth="1"/>
    <col min="12822" max="13056" width="9.140625" style="2"/>
    <col min="13057" max="13057" width="5" style="2" customWidth="1"/>
    <col min="13058" max="13058" width="10.7109375" style="2" customWidth="1"/>
    <col min="13059" max="13059" width="6.28515625" style="2" customWidth="1"/>
    <col min="13060" max="13060" width="6.5703125" style="2" customWidth="1"/>
    <col min="13061" max="13061" width="7.85546875" style="2" customWidth="1"/>
    <col min="13062" max="13072" width="6.5703125" style="2" customWidth="1"/>
    <col min="13073" max="13073" width="7.7109375" style="2" customWidth="1"/>
    <col min="13074" max="13077" width="6.5703125" style="2" customWidth="1"/>
    <col min="13078" max="13312" width="9.140625" style="2"/>
    <col min="13313" max="13313" width="5" style="2" customWidth="1"/>
    <col min="13314" max="13314" width="10.7109375" style="2" customWidth="1"/>
    <col min="13315" max="13315" width="6.28515625" style="2" customWidth="1"/>
    <col min="13316" max="13316" width="6.5703125" style="2" customWidth="1"/>
    <col min="13317" max="13317" width="7.85546875" style="2" customWidth="1"/>
    <col min="13318" max="13328" width="6.5703125" style="2" customWidth="1"/>
    <col min="13329" max="13329" width="7.7109375" style="2" customWidth="1"/>
    <col min="13330" max="13333" width="6.5703125" style="2" customWidth="1"/>
    <col min="13334" max="13568" width="9.140625" style="2"/>
    <col min="13569" max="13569" width="5" style="2" customWidth="1"/>
    <col min="13570" max="13570" width="10.7109375" style="2" customWidth="1"/>
    <col min="13571" max="13571" width="6.28515625" style="2" customWidth="1"/>
    <col min="13572" max="13572" width="6.5703125" style="2" customWidth="1"/>
    <col min="13573" max="13573" width="7.85546875" style="2" customWidth="1"/>
    <col min="13574" max="13584" width="6.5703125" style="2" customWidth="1"/>
    <col min="13585" max="13585" width="7.7109375" style="2" customWidth="1"/>
    <col min="13586" max="13589" width="6.5703125" style="2" customWidth="1"/>
    <col min="13590" max="13824" width="9.140625" style="2"/>
    <col min="13825" max="13825" width="5" style="2" customWidth="1"/>
    <col min="13826" max="13826" width="10.7109375" style="2" customWidth="1"/>
    <col min="13827" max="13827" width="6.28515625" style="2" customWidth="1"/>
    <col min="13828" max="13828" width="6.5703125" style="2" customWidth="1"/>
    <col min="13829" max="13829" width="7.85546875" style="2" customWidth="1"/>
    <col min="13830" max="13840" width="6.5703125" style="2" customWidth="1"/>
    <col min="13841" max="13841" width="7.7109375" style="2" customWidth="1"/>
    <col min="13842" max="13845" width="6.5703125" style="2" customWidth="1"/>
    <col min="13846" max="14080" width="9.140625" style="2"/>
    <col min="14081" max="14081" width="5" style="2" customWidth="1"/>
    <col min="14082" max="14082" width="10.7109375" style="2" customWidth="1"/>
    <col min="14083" max="14083" width="6.28515625" style="2" customWidth="1"/>
    <col min="14084" max="14084" width="6.5703125" style="2" customWidth="1"/>
    <col min="14085" max="14085" width="7.85546875" style="2" customWidth="1"/>
    <col min="14086" max="14096" width="6.5703125" style="2" customWidth="1"/>
    <col min="14097" max="14097" width="7.7109375" style="2" customWidth="1"/>
    <col min="14098" max="14101" width="6.5703125" style="2" customWidth="1"/>
    <col min="14102" max="14336" width="9.140625" style="2"/>
    <col min="14337" max="14337" width="5" style="2" customWidth="1"/>
    <col min="14338" max="14338" width="10.7109375" style="2" customWidth="1"/>
    <col min="14339" max="14339" width="6.28515625" style="2" customWidth="1"/>
    <col min="14340" max="14340" width="6.5703125" style="2" customWidth="1"/>
    <col min="14341" max="14341" width="7.85546875" style="2" customWidth="1"/>
    <col min="14342" max="14352" width="6.5703125" style="2" customWidth="1"/>
    <col min="14353" max="14353" width="7.7109375" style="2" customWidth="1"/>
    <col min="14354" max="14357" width="6.5703125" style="2" customWidth="1"/>
    <col min="14358" max="14592" width="9.140625" style="2"/>
    <col min="14593" max="14593" width="5" style="2" customWidth="1"/>
    <col min="14594" max="14594" width="10.7109375" style="2" customWidth="1"/>
    <col min="14595" max="14595" width="6.28515625" style="2" customWidth="1"/>
    <col min="14596" max="14596" width="6.5703125" style="2" customWidth="1"/>
    <col min="14597" max="14597" width="7.85546875" style="2" customWidth="1"/>
    <col min="14598" max="14608" width="6.5703125" style="2" customWidth="1"/>
    <col min="14609" max="14609" width="7.7109375" style="2" customWidth="1"/>
    <col min="14610" max="14613" width="6.5703125" style="2" customWidth="1"/>
    <col min="14614" max="14848" width="9.140625" style="2"/>
    <col min="14849" max="14849" width="5" style="2" customWidth="1"/>
    <col min="14850" max="14850" width="10.7109375" style="2" customWidth="1"/>
    <col min="14851" max="14851" width="6.28515625" style="2" customWidth="1"/>
    <col min="14852" max="14852" width="6.5703125" style="2" customWidth="1"/>
    <col min="14853" max="14853" width="7.85546875" style="2" customWidth="1"/>
    <col min="14854" max="14864" width="6.5703125" style="2" customWidth="1"/>
    <col min="14865" max="14865" width="7.7109375" style="2" customWidth="1"/>
    <col min="14866" max="14869" width="6.5703125" style="2" customWidth="1"/>
    <col min="14870" max="15104" width="9.140625" style="2"/>
    <col min="15105" max="15105" width="5" style="2" customWidth="1"/>
    <col min="15106" max="15106" width="10.7109375" style="2" customWidth="1"/>
    <col min="15107" max="15107" width="6.28515625" style="2" customWidth="1"/>
    <col min="15108" max="15108" width="6.5703125" style="2" customWidth="1"/>
    <col min="15109" max="15109" width="7.85546875" style="2" customWidth="1"/>
    <col min="15110" max="15120" width="6.5703125" style="2" customWidth="1"/>
    <col min="15121" max="15121" width="7.7109375" style="2" customWidth="1"/>
    <col min="15122" max="15125" width="6.5703125" style="2" customWidth="1"/>
    <col min="15126" max="15360" width="9.140625" style="2"/>
    <col min="15361" max="15361" width="5" style="2" customWidth="1"/>
    <col min="15362" max="15362" width="10.7109375" style="2" customWidth="1"/>
    <col min="15363" max="15363" width="6.28515625" style="2" customWidth="1"/>
    <col min="15364" max="15364" width="6.5703125" style="2" customWidth="1"/>
    <col min="15365" max="15365" width="7.85546875" style="2" customWidth="1"/>
    <col min="15366" max="15376" width="6.5703125" style="2" customWidth="1"/>
    <col min="15377" max="15377" width="7.7109375" style="2" customWidth="1"/>
    <col min="15378" max="15381" width="6.5703125" style="2" customWidth="1"/>
    <col min="15382" max="15616" width="9.140625" style="2"/>
    <col min="15617" max="15617" width="5" style="2" customWidth="1"/>
    <col min="15618" max="15618" width="10.7109375" style="2" customWidth="1"/>
    <col min="15619" max="15619" width="6.28515625" style="2" customWidth="1"/>
    <col min="15620" max="15620" width="6.5703125" style="2" customWidth="1"/>
    <col min="15621" max="15621" width="7.85546875" style="2" customWidth="1"/>
    <col min="15622" max="15632" width="6.5703125" style="2" customWidth="1"/>
    <col min="15633" max="15633" width="7.7109375" style="2" customWidth="1"/>
    <col min="15634" max="15637" width="6.5703125" style="2" customWidth="1"/>
    <col min="15638" max="15872" width="9.140625" style="2"/>
    <col min="15873" max="15873" width="5" style="2" customWidth="1"/>
    <col min="15874" max="15874" width="10.7109375" style="2" customWidth="1"/>
    <col min="15875" max="15875" width="6.28515625" style="2" customWidth="1"/>
    <col min="15876" max="15876" width="6.5703125" style="2" customWidth="1"/>
    <col min="15877" max="15877" width="7.85546875" style="2" customWidth="1"/>
    <col min="15878" max="15888" width="6.5703125" style="2" customWidth="1"/>
    <col min="15889" max="15889" width="7.7109375" style="2" customWidth="1"/>
    <col min="15890" max="15893" width="6.5703125" style="2" customWidth="1"/>
    <col min="15894" max="16128" width="9.140625" style="2"/>
    <col min="16129" max="16129" width="5" style="2" customWidth="1"/>
    <col min="16130" max="16130" width="10.7109375" style="2" customWidth="1"/>
    <col min="16131" max="16131" width="6.28515625" style="2" customWidth="1"/>
    <col min="16132" max="16132" width="6.5703125" style="2" customWidth="1"/>
    <col min="16133" max="16133" width="7.85546875" style="2" customWidth="1"/>
    <col min="16134" max="16144" width="6.5703125" style="2" customWidth="1"/>
    <col min="16145" max="16145" width="7.7109375" style="2" customWidth="1"/>
    <col min="16146" max="16149" width="6.5703125" style="2" customWidth="1"/>
    <col min="16150" max="16384" width="9.140625" style="2"/>
  </cols>
  <sheetData>
    <row r="1" spans="1:21" x14ac:dyDescent="0.25">
      <c r="A1" s="5" t="s">
        <v>30</v>
      </c>
    </row>
    <row r="2" spans="1:21" x14ac:dyDescent="0.25">
      <c r="A2" s="56" t="s">
        <v>17</v>
      </c>
      <c r="B2" s="56"/>
      <c r="C2" s="56"/>
      <c r="D2" s="56"/>
      <c r="E2" s="56"/>
      <c r="F2" s="56"/>
      <c r="G2" s="56"/>
      <c r="H2" s="56"/>
      <c r="I2" s="56"/>
      <c r="J2" s="56"/>
      <c r="K2" s="56"/>
      <c r="O2" s="64" t="s">
        <v>3</v>
      </c>
      <c r="P2" s="64"/>
      <c r="Q2" s="64"/>
      <c r="R2" s="64"/>
      <c r="S2" s="64"/>
      <c r="T2" s="64"/>
      <c r="U2" s="64"/>
    </row>
    <row r="3" spans="1:21" x14ac:dyDescent="0.25">
      <c r="A3" s="57" t="s">
        <v>18</v>
      </c>
      <c r="B3" s="57"/>
      <c r="C3" s="57"/>
      <c r="D3" s="57"/>
      <c r="E3" s="57"/>
      <c r="F3" s="57"/>
      <c r="G3" s="57"/>
      <c r="H3" s="57"/>
      <c r="I3" s="57"/>
      <c r="J3" s="57"/>
      <c r="K3" s="57"/>
      <c r="O3" s="57" t="s">
        <v>4</v>
      </c>
      <c r="P3" s="83"/>
      <c r="Q3" s="83"/>
      <c r="R3" s="83"/>
      <c r="S3" s="83"/>
      <c r="T3" s="83"/>
      <c r="U3" s="83"/>
    </row>
    <row r="4" spans="1:21" x14ac:dyDescent="0.25">
      <c r="O4" s="84" t="s">
        <v>43</v>
      </c>
      <c r="P4" s="84"/>
      <c r="Q4" s="84"/>
      <c r="R4" s="84"/>
      <c r="S4" s="84"/>
      <c r="T4" s="84"/>
      <c r="U4" s="84"/>
    </row>
    <row r="5" spans="1:21" x14ac:dyDescent="0.25">
      <c r="A5" s="17"/>
      <c r="B5" s="17" t="s">
        <v>15</v>
      </c>
      <c r="C5" s="64" t="s">
        <v>39</v>
      </c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</row>
    <row r="6" spans="1:21" x14ac:dyDescent="0.25">
      <c r="A6" s="24"/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</row>
    <row r="7" spans="1:21" x14ac:dyDescent="0.25">
      <c r="A7" s="58" t="s">
        <v>0</v>
      </c>
      <c r="B7" s="69" t="s">
        <v>5</v>
      </c>
      <c r="C7" s="69" t="s">
        <v>6</v>
      </c>
      <c r="D7" s="58" t="s">
        <v>8</v>
      </c>
      <c r="E7" s="58"/>
      <c r="F7" s="58"/>
      <c r="G7" s="58"/>
      <c r="H7" s="58"/>
      <c r="I7" s="58"/>
      <c r="J7" s="58"/>
      <c r="K7" s="58"/>
      <c r="L7" s="58"/>
      <c r="M7" s="58"/>
      <c r="N7" s="58" t="s">
        <v>7</v>
      </c>
      <c r="O7" s="58"/>
      <c r="P7" s="58"/>
      <c r="Q7" s="58"/>
      <c r="R7" s="58"/>
      <c r="S7" s="58"/>
      <c r="T7" s="58"/>
      <c r="U7" s="58"/>
    </row>
    <row r="8" spans="1:21" ht="15" customHeight="1" x14ac:dyDescent="0.25">
      <c r="A8" s="58"/>
      <c r="B8" s="69"/>
      <c r="C8" s="69"/>
      <c r="D8" s="58" t="s">
        <v>9</v>
      </c>
      <c r="E8" s="58"/>
      <c r="F8" s="58" t="s">
        <v>10</v>
      </c>
      <c r="G8" s="58"/>
      <c r="H8" s="58" t="s">
        <v>11</v>
      </c>
      <c r="I8" s="58"/>
      <c r="J8" s="58" t="s">
        <v>12</v>
      </c>
      <c r="K8" s="58"/>
      <c r="L8" s="58" t="s">
        <v>13</v>
      </c>
      <c r="M8" s="58"/>
      <c r="N8" s="58" t="s">
        <v>14</v>
      </c>
      <c r="O8" s="58"/>
      <c r="P8" s="58" t="s">
        <v>10</v>
      </c>
      <c r="Q8" s="58"/>
      <c r="R8" s="58" t="s">
        <v>11</v>
      </c>
      <c r="S8" s="58"/>
      <c r="T8" s="58" t="s">
        <v>12</v>
      </c>
      <c r="U8" s="58"/>
    </row>
    <row r="9" spans="1:21" x14ac:dyDescent="0.25">
      <c r="A9" s="58"/>
      <c r="B9" s="69"/>
      <c r="C9" s="69"/>
      <c r="D9" s="26" t="s">
        <v>1</v>
      </c>
      <c r="E9" s="26" t="s">
        <v>2</v>
      </c>
      <c r="F9" s="26" t="s">
        <v>1</v>
      </c>
      <c r="G9" s="26" t="s">
        <v>2</v>
      </c>
      <c r="H9" s="26" t="s">
        <v>1</v>
      </c>
      <c r="I9" s="26" t="s">
        <v>2</v>
      </c>
      <c r="J9" s="26" t="s">
        <v>1</v>
      </c>
      <c r="K9" s="26" t="s">
        <v>2</v>
      </c>
      <c r="L9" s="26" t="s">
        <v>1</v>
      </c>
      <c r="M9" s="26" t="s">
        <v>2</v>
      </c>
      <c r="N9" s="26" t="s">
        <v>1</v>
      </c>
      <c r="O9" s="26" t="s">
        <v>2</v>
      </c>
      <c r="P9" s="26" t="s">
        <v>1</v>
      </c>
      <c r="Q9" s="26" t="s">
        <v>2</v>
      </c>
      <c r="R9" s="26" t="s">
        <v>1</v>
      </c>
      <c r="S9" s="26" t="s">
        <v>2</v>
      </c>
      <c r="T9" s="26" t="s">
        <v>1</v>
      </c>
      <c r="U9" s="26" t="s">
        <v>2</v>
      </c>
    </row>
    <row r="10" spans="1:21" ht="15" customHeight="1" x14ac:dyDescent="0.25">
      <c r="A10" s="8">
        <v>1</v>
      </c>
      <c r="B10" s="6" t="s">
        <v>19</v>
      </c>
      <c r="C10" s="7">
        <v>490</v>
      </c>
      <c r="D10" s="10">
        <v>76</v>
      </c>
      <c r="E10" s="10">
        <v>15.51</v>
      </c>
      <c r="F10" s="10">
        <v>234</v>
      </c>
      <c r="G10" s="10">
        <v>47.76</v>
      </c>
      <c r="H10" s="10">
        <v>156</v>
      </c>
      <c r="I10" s="10">
        <v>31.84</v>
      </c>
      <c r="J10" s="10">
        <v>24</v>
      </c>
      <c r="K10" s="10">
        <v>4.9000000000000004</v>
      </c>
      <c r="L10" s="10">
        <v>0</v>
      </c>
      <c r="M10" s="10">
        <v>0</v>
      </c>
      <c r="N10" s="10">
        <v>441</v>
      </c>
      <c r="O10" s="10">
        <v>90</v>
      </c>
      <c r="P10" s="10">
        <v>42</v>
      </c>
      <c r="Q10" s="10">
        <v>8.57</v>
      </c>
      <c r="R10" s="10">
        <v>7</v>
      </c>
      <c r="S10" s="10">
        <v>1.43</v>
      </c>
      <c r="T10" s="10">
        <v>0</v>
      </c>
      <c r="U10" s="10">
        <v>0</v>
      </c>
    </row>
    <row r="11" spans="1:21" ht="15" customHeight="1" x14ac:dyDescent="0.25">
      <c r="A11" s="8">
        <v>2</v>
      </c>
      <c r="B11" s="6" t="s">
        <v>20</v>
      </c>
      <c r="C11" s="7">
        <v>386</v>
      </c>
      <c r="D11" s="10">
        <v>69</v>
      </c>
      <c r="E11" s="10">
        <v>17.88</v>
      </c>
      <c r="F11" s="10">
        <v>179</v>
      </c>
      <c r="G11" s="10">
        <v>46.37</v>
      </c>
      <c r="H11" s="10">
        <v>127</v>
      </c>
      <c r="I11" s="10">
        <v>32.9</v>
      </c>
      <c r="J11" s="10">
        <v>11</v>
      </c>
      <c r="K11" s="10">
        <v>2.85</v>
      </c>
      <c r="L11" s="10">
        <v>0</v>
      </c>
      <c r="M11" s="10">
        <v>0</v>
      </c>
      <c r="N11" s="10">
        <v>349</v>
      </c>
      <c r="O11" s="10">
        <v>90.41</v>
      </c>
      <c r="P11" s="10">
        <v>31</v>
      </c>
      <c r="Q11" s="10">
        <v>8.0299999999999994</v>
      </c>
      <c r="R11" s="10">
        <v>6</v>
      </c>
      <c r="S11" s="10">
        <v>1.55</v>
      </c>
      <c r="T11" s="10">
        <v>0</v>
      </c>
      <c r="U11" s="10">
        <v>0</v>
      </c>
    </row>
    <row r="12" spans="1:21" ht="15" customHeight="1" x14ac:dyDescent="0.25">
      <c r="A12" s="8">
        <v>3</v>
      </c>
      <c r="B12" s="6" t="s">
        <v>21</v>
      </c>
      <c r="C12" s="7">
        <v>344</v>
      </c>
      <c r="D12" s="10">
        <v>58</v>
      </c>
      <c r="E12" s="10">
        <v>16.86</v>
      </c>
      <c r="F12" s="10">
        <v>193</v>
      </c>
      <c r="G12" s="10">
        <v>56.1</v>
      </c>
      <c r="H12" s="10">
        <v>89</v>
      </c>
      <c r="I12" s="10">
        <v>25.87</v>
      </c>
      <c r="J12" s="10">
        <v>4</v>
      </c>
      <c r="K12" s="10">
        <v>1.1599999999999999</v>
      </c>
      <c r="L12" s="10">
        <v>0</v>
      </c>
      <c r="M12" s="10">
        <v>0</v>
      </c>
      <c r="N12" s="10">
        <v>307</v>
      </c>
      <c r="O12" s="10">
        <v>89.24</v>
      </c>
      <c r="P12" s="10">
        <v>37</v>
      </c>
      <c r="Q12" s="10">
        <v>10.76</v>
      </c>
      <c r="R12" s="10">
        <v>0</v>
      </c>
      <c r="S12" s="10">
        <v>0</v>
      </c>
      <c r="T12" s="10">
        <v>0</v>
      </c>
      <c r="U12" s="10">
        <v>0</v>
      </c>
    </row>
    <row r="13" spans="1:21" ht="15" customHeight="1" x14ac:dyDescent="0.25">
      <c r="A13" s="13"/>
      <c r="B13" s="14" t="s">
        <v>22</v>
      </c>
      <c r="C13" s="15">
        <f>SUM(C10:C12)</f>
        <v>1220</v>
      </c>
      <c r="D13" s="16">
        <f>SUM(D10:D12)</f>
        <v>203</v>
      </c>
      <c r="E13" s="16">
        <f>IF(C13&gt;0,ROUND(D13/C13*100,2),0)</f>
        <v>16.64</v>
      </c>
      <c r="F13" s="16">
        <f>SUM(F10:F12)</f>
        <v>606</v>
      </c>
      <c r="G13" s="16">
        <f>IF(C13&gt;0,ROUND(F13/C13*100,2),0)</f>
        <v>49.67</v>
      </c>
      <c r="H13" s="16">
        <f>SUM(H10:H12)</f>
        <v>372</v>
      </c>
      <c r="I13" s="16">
        <f>IF(C13&gt;0,ROUND(H13/C13*100,2),0)</f>
        <v>30.49</v>
      </c>
      <c r="J13" s="16">
        <f>SUM(J10:J12)</f>
        <v>39</v>
      </c>
      <c r="K13" s="16">
        <f>IF(C13&gt;0,ROUND(J13/C13*100,2),0)</f>
        <v>3.2</v>
      </c>
      <c r="L13" s="16">
        <f>SUM(L10:L12)</f>
        <v>0</v>
      </c>
      <c r="M13" s="16">
        <f>IF(C13&gt;0,ROUND(L13/C13*100,2),0)</f>
        <v>0</v>
      </c>
      <c r="N13" s="16">
        <f>SUM(N10:N12)</f>
        <v>1097</v>
      </c>
      <c r="O13" s="16">
        <f>IF(C13&gt;0,ROUND(N13/C13*100,2),0)</f>
        <v>89.92</v>
      </c>
      <c r="P13" s="16">
        <f>SUM(P10:P12)</f>
        <v>110</v>
      </c>
      <c r="Q13" s="16">
        <f>IF(C13&gt;0,ROUND(P13/C13*100,2),0)</f>
        <v>9.02</v>
      </c>
      <c r="R13" s="16">
        <f>SUM(R10:R12)</f>
        <v>13</v>
      </c>
      <c r="S13" s="16">
        <f>IF(C13&gt;0,ROUND(R13/C13*100,2),0)</f>
        <v>1.07</v>
      </c>
      <c r="T13" s="16">
        <f>SUM(T10:T12)</f>
        <v>0</v>
      </c>
      <c r="U13" s="16">
        <f>IF(C13&gt;0,ROUND(T13/C13*100,2),0)</f>
        <v>0</v>
      </c>
    </row>
    <row r="14" spans="1:21" x14ac:dyDescent="0.25">
      <c r="A14" s="42"/>
      <c r="B14" s="43"/>
      <c r="C14" s="44"/>
      <c r="D14" s="11" t="s">
        <v>36</v>
      </c>
      <c r="E14" s="11"/>
      <c r="F14" s="11">
        <f>E13+G13+I13</f>
        <v>96.8</v>
      </c>
      <c r="G14" s="11"/>
      <c r="H14" s="11"/>
      <c r="I14" s="11"/>
      <c r="J14" s="11"/>
      <c r="K14" s="11"/>
      <c r="L14" s="11"/>
      <c r="M14" s="11"/>
      <c r="N14" s="11"/>
      <c r="O14" s="11">
        <f>O13+Q13+S13</f>
        <v>100.00999999999999</v>
      </c>
      <c r="P14" s="11"/>
      <c r="Q14" s="11"/>
      <c r="R14" s="11"/>
      <c r="S14" s="11"/>
      <c r="T14" s="11"/>
      <c r="U14" s="11"/>
    </row>
    <row r="15" spans="1:21" x14ac:dyDescent="0.25">
      <c r="A15" s="17"/>
      <c r="B15" s="17" t="s">
        <v>23</v>
      </c>
      <c r="C15" s="64" t="s">
        <v>40</v>
      </c>
      <c r="D15" s="64"/>
      <c r="E15" s="64"/>
      <c r="F15" s="64"/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4"/>
      <c r="T15" s="64"/>
      <c r="U15" s="64"/>
    </row>
    <row r="16" spans="1:21" ht="15" customHeight="1" x14ac:dyDescent="0.25">
      <c r="A16" s="24"/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</row>
    <row r="17" spans="1:21" ht="15" customHeight="1" x14ac:dyDescent="0.25">
      <c r="A17" s="58" t="s">
        <v>0</v>
      </c>
      <c r="B17" s="69" t="s">
        <v>5</v>
      </c>
      <c r="C17" s="69" t="s">
        <v>6</v>
      </c>
      <c r="D17" s="58" t="s">
        <v>8</v>
      </c>
      <c r="E17" s="58"/>
      <c r="F17" s="58"/>
      <c r="G17" s="58"/>
      <c r="H17" s="58"/>
      <c r="I17" s="58"/>
      <c r="J17" s="58"/>
      <c r="K17" s="58"/>
      <c r="L17" s="58"/>
      <c r="M17" s="58"/>
      <c r="N17" s="58" t="s">
        <v>7</v>
      </c>
      <c r="O17" s="58"/>
      <c r="P17" s="58"/>
      <c r="Q17" s="58"/>
      <c r="R17" s="58"/>
      <c r="S17" s="58"/>
      <c r="T17" s="58"/>
      <c r="U17" s="58"/>
    </row>
    <row r="18" spans="1:21" ht="15" customHeight="1" x14ac:dyDescent="0.25">
      <c r="A18" s="58"/>
      <c r="B18" s="69"/>
      <c r="C18" s="69"/>
      <c r="D18" s="58" t="s">
        <v>9</v>
      </c>
      <c r="E18" s="58"/>
      <c r="F18" s="58" t="s">
        <v>10</v>
      </c>
      <c r="G18" s="58"/>
      <c r="H18" s="58" t="s">
        <v>11</v>
      </c>
      <c r="I18" s="58"/>
      <c r="J18" s="58" t="s">
        <v>12</v>
      </c>
      <c r="K18" s="58"/>
      <c r="L18" s="58" t="s">
        <v>13</v>
      </c>
      <c r="M18" s="58"/>
      <c r="N18" s="58" t="s">
        <v>14</v>
      </c>
      <c r="O18" s="58"/>
      <c r="P18" s="58" t="s">
        <v>10</v>
      </c>
      <c r="Q18" s="58"/>
      <c r="R18" s="58" t="s">
        <v>11</v>
      </c>
      <c r="S18" s="58"/>
      <c r="T18" s="58" t="s">
        <v>12</v>
      </c>
      <c r="U18" s="58"/>
    </row>
    <row r="19" spans="1:21" ht="15" customHeight="1" x14ac:dyDescent="0.25">
      <c r="A19" s="58"/>
      <c r="B19" s="69"/>
      <c r="C19" s="69"/>
      <c r="D19" s="26" t="s">
        <v>1</v>
      </c>
      <c r="E19" s="26" t="s">
        <v>2</v>
      </c>
      <c r="F19" s="26" t="s">
        <v>1</v>
      </c>
      <c r="G19" s="26" t="s">
        <v>2</v>
      </c>
      <c r="H19" s="26" t="s">
        <v>1</v>
      </c>
      <c r="I19" s="26" t="s">
        <v>2</v>
      </c>
      <c r="J19" s="26" t="s">
        <v>1</v>
      </c>
      <c r="K19" s="26" t="s">
        <v>2</v>
      </c>
      <c r="L19" s="26" t="s">
        <v>1</v>
      </c>
      <c r="M19" s="26" t="s">
        <v>2</v>
      </c>
      <c r="N19" s="26" t="s">
        <v>1</v>
      </c>
      <c r="O19" s="26" t="s">
        <v>2</v>
      </c>
      <c r="P19" s="26" t="s">
        <v>1</v>
      </c>
      <c r="Q19" s="26" t="s">
        <v>2</v>
      </c>
      <c r="R19" s="26" t="s">
        <v>1</v>
      </c>
      <c r="S19" s="26" t="s">
        <v>2</v>
      </c>
      <c r="T19" s="26" t="s">
        <v>1</v>
      </c>
      <c r="U19" s="26" t="s">
        <v>2</v>
      </c>
    </row>
    <row r="20" spans="1:21" ht="15" customHeight="1" x14ac:dyDescent="0.25">
      <c r="A20" s="8">
        <v>1</v>
      </c>
      <c r="B20" s="6" t="s">
        <v>19</v>
      </c>
      <c r="C20" s="7">
        <v>252</v>
      </c>
      <c r="D20" s="10">
        <v>58</v>
      </c>
      <c r="E20" s="10">
        <v>23.02</v>
      </c>
      <c r="F20" s="10">
        <v>126</v>
      </c>
      <c r="G20" s="10">
        <v>50</v>
      </c>
      <c r="H20" s="10">
        <v>60</v>
      </c>
      <c r="I20" s="10">
        <v>23.81</v>
      </c>
      <c r="J20" s="10">
        <v>8</v>
      </c>
      <c r="K20" s="10">
        <v>3.17</v>
      </c>
      <c r="L20" s="10">
        <v>0</v>
      </c>
      <c r="M20" s="10">
        <v>0</v>
      </c>
      <c r="N20" s="10">
        <v>237</v>
      </c>
      <c r="O20" s="10">
        <v>94.05</v>
      </c>
      <c r="P20" s="10">
        <v>12</v>
      </c>
      <c r="Q20" s="10">
        <v>4.76</v>
      </c>
      <c r="R20" s="10">
        <v>3</v>
      </c>
      <c r="S20" s="10">
        <v>1.19</v>
      </c>
      <c r="T20" s="10">
        <v>0</v>
      </c>
      <c r="U20" s="10">
        <v>0</v>
      </c>
    </row>
    <row r="21" spans="1:21" ht="15" customHeight="1" x14ac:dyDescent="0.25">
      <c r="A21" s="8">
        <v>2</v>
      </c>
      <c r="B21" s="6" t="s">
        <v>20</v>
      </c>
      <c r="C21" s="7">
        <v>195</v>
      </c>
      <c r="D21" s="10">
        <v>44</v>
      </c>
      <c r="E21" s="10">
        <v>22.56</v>
      </c>
      <c r="F21" s="10">
        <v>95</v>
      </c>
      <c r="G21" s="10">
        <v>48.72</v>
      </c>
      <c r="H21" s="10">
        <v>54</v>
      </c>
      <c r="I21" s="10">
        <v>27.69</v>
      </c>
      <c r="J21" s="10">
        <v>2</v>
      </c>
      <c r="K21" s="10">
        <v>1.03</v>
      </c>
      <c r="L21" s="10">
        <v>0</v>
      </c>
      <c r="M21" s="10">
        <v>0</v>
      </c>
      <c r="N21" s="10">
        <v>186</v>
      </c>
      <c r="O21" s="10">
        <v>95.38</v>
      </c>
      <c r="P21" s="10">
        <v>9</v>
      </c>
      <c r="Q21" s="10">
        <v>4.62</v>
      </c>
      <c r="R21" s="10">
        <v>0</v>
      </c>
      <c r="S21" s="10">
        <v>0</v>
      </c>
      <c r="T21" s="10">
        <v>0</v>
      </c>
      <c r="U21" s="10">
        <v>0</v>
      </c>
    </row>
    <row r="22" spans="1:21" ht="15" customHeight="1" x14ac:dyDescent="0.25">
      <c r="A22" s="8">
        <v>3</v>
      </c>
      <c r="B22" s="6" t="s">
        <v>21</v>
      </c>
      <c r="C22" s="7">
        <v>150</v>
      </c>
      <c r="D22" s="10">
        <v>37</v>
      </c>
      <c r="E22" s="10">
        <v>24.67</v>
      </c>
      <c r="F22" s="10">
        <v>91</v>
      </c>
      <c r="G22" s="10">
        <v>60.67</v>
      </c>
      <c r="H22" s="10">
        <v>22</v>
      </c>
      <c r="I22" s="10">
        <v>14.67</v>
      </c>
      <c r="J22" s="10">
        <v>0</v>
      </c>
      <c r="K22" s="10">
        <v>0</v>
      </c>
      <c r="L22" s="10">
        <v>0</v>
      </c>
      <c r="M22" s="10">
        <v>0</v>
      </c>
      <c r="N22" s="10">
        <v>141</v>
      </c>
      <c r="O22" s="10">
        <v>94</v>
      </c>
      <c r="P22" s="10">
        <v>9</v>
      </c>
      <c r="Q22" s="10">
        <v>6</v>
      </c>
      <c r="R22" s="10">
        <v>0</v>
      </c>
      <c r="S22" s="10">
        <v>0</v>
      </c>
      <c r="T22" s="10">
        <v>0</v>
      </c>
      <c r="U22" s="10">
        <v>0</v>
      </c>
    </row>
    <row r="23" spans="1:21" ht="15" customHeight="1" x14ac:dyDescent="0.25">
      <c r="A23" s="13"/>
      <c r="B23" s="14" t="s">
        <v>22</v>
      </c>
      <c r="C23" s="15">
        <f>SUM(C20:C22)</f>
        <v>597</v>
      </c>
      <c r="D23" s="16">
        <f>SUM(D20:D22)</f>
        <v>139</v>
      </c>
      <c r="E23" s="16">
        <f>IF(C23&gt;0,ROUND(D23/C23*100,2),0)</f>
        <v>23.28</v>
      </c>
      <c r="F23" s="16">
        <f>SUM(F20:F22)</f>
        <v>312</v>
      </c>
      <c r="G23" s="16">
        <f>IF(C23&gt;0,ROUND(F23/C23*100,2),0)</f>
        <v>52.26</v>
      </c>
      <c r="H23" s="16">
        <f>SUM(H20:H22)</f>
        <v>136</v>
      </c>
      <c r="I23" s="16">
        <f>IF(C23&gt;0,ROUND(H23/C23*100,2),0)</f>
        <v>22.78</v>
      </c>
      <c r="J23" s="16">
        <f>SUM(J20:J22)</f>
        <v>10</v>
      </c>
      <c r="K23" s="16">
        <f>IF(C23&gt;0,ROUND(J23/C23*100,2),0)</f>
        <v>1.68</v>
      </c>
      <c r="L23" s="16">
        <f>SUM(L20:L22)</f>
        <v>0</v>
      </c>
      <c r="M23" s="16">
        <f>IF(C23&gt;0,ROUND(L23/C23*100,2),0)</f>
        <v>0</v>
      </c>
      <c r="N23" s="16">
        <f>SUM(N20:N22)</f>
        <v>564</v>
      </c>
      <c r="O23" s="16">
        <f>IF(C23&gt;0,ROUND(N23/C23*100,2),0)</f>
        <v>94.47</v>
      </c>
      <c r="P23" s="16">
        <f>SUM(P20:P22)</f>
        <v>30</v>
      </c>
      <c r="Q23" s="16">
        <f>IF(C23&gt;0,ROUND(P23/C23*100,2),0)</f>
        <v>5.03</v>
      </c>
      <c r="R23" s="16">
        <f>SUM(R20:R22)</f>
        <v>3</v>
      </c>
      <c r="S23" s="16">
        <f>IF(C23&gt;0,ROUND(R23/C23*100,2),0)</f>
        <v>0.5</v>
      </c>
      <c r="T23" s="16">
        <f>SUM(T20:T22)</f>
        <v>0</v>
      </c>
      <c r="U23" s="16">
        <f>IF(C23&gt;0,ROUND(T23/C23*100,2),0)</f>
        <v>0</v>
      </c>
    </row>
    <row r="25" spans="1:21" x14ac:dyDescent="0.25">
      <c r="A25" s="17"/>
      <c r="B25" s="17" t="s">
        <v>25</v>
      </c>
      <c r="C25" s="64" t="s">
        <v>41</v>
      </c>
      <c r="D25" s="64"/>
      <c r="E25" s="64"/>
      <c r="F25" s="64"/>
      <c r="G25" s="64"/>
      <c r="H25" s="64"/>
      <c r="I25" s="64"/>
      <c r="J25" s="64"/>
      <c r="K25" s="64"/>
      <c r="L25" s="64"/>
      <c r="M25" s="64"/>
      <c r="N25" s="64"/>
      <c r="O25" s="64"/>
      <c r="P25" s="64"/>
      <c r="Q25" s="64"/>
      <c r="R25" s="64"/>
      <c r="S25" s="64"/>
      <c r="T25" s="64"/>
      <c r="U25" s="64"/>
    </row>
    <row r="26" spans="1:21" ht="15" customHeight="1" x14ac:dyDescent="0.25">
      <c r="A26" s="24"/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</row>
    <row r="27" spans="1:21" ht="15" customHeight="1" x14ac:dyDescent="0.25">
      <c r="A27" s="58" t="s">
        <v>0</v>
      </c>
      <c r="B27" s="69" t="s">
        <v>5</v>
      </c>
      <c r="C27" s="69" t="s">
        <v>6</v>
      </c>
      <c r="D27" s="58" t="s">
        <v>8</v>
      </c>
      <c r="E27" s="58"/>
      <c r="F27" s="58"/>
      <c r="G27" s="58"/>
      <c r="H27" s="58"/>
      <c r="I27" s="58"/>
      <c r="J27" s="58"/>
      <c r="K27" s="58"/>
      <c r="L27" s="58"/>
      <c r="M27" s="58"/>
      <c r="N27" s="58" t="s">
        <v>7</v>
      </c>
      <c r="O27" s="58"/>
      <c r="P27" s="58"/>
      <c r="Q27" s="58"/>
      <c r="R27" s="58"/>
      <c r="S27" s="58"/>
      <c r="T27" s="58"/>
      <c r="U27" s="58"/>
    </row>
    <row r="28" spans="1:21" ht="15" customHeight="1" x14ac:dyDescent="0.25">
      <c r="A28" s="58"/>
      <c r="B28" s="69"/>
      <c r="C28" s="69"/>
      <c r="D28" s="58" t="s">
        <v>9</v>
      </c>
      <c r="E28" s="58"/>
      <c r="F28" s="58" t="s">
        <v>10</v>
      </c>
      <c r="G28" s="58"/>
      <c r="H28" s="58" t="s">
        <v>11</v>
      </c>
      <c r="I28" s="58"/>
      <c r="J28" s="58" t="s">
        <v>12</v>
      </c>
      <c r="K28" s="58"/>
      <c r="L28" s="58" t="s">
        <v>13</v>
      </c>
      <c r="M28" s="58"/>
      <c r="N28" s="58" t="s">
        <v>14</v>
      </c>
      <c r="O28" s="58"/>
      <c r="P28" s="58" t="s">
        <v>10</v>
      </c>
      <c r="Q28" s="58"/>
      <c r="R28" s="58" t="s">
        <v>11</v>
      </c>
      <c r="S28" s="58"/>
      <c r="T28" s="58" t="s">
        <v>12</v>
      </c>
      <c r="U28" s="58"/>
    </row>
    <row r="29" spans="1:21" ht="15" customHeight="1" x14ac:dyDescent="0.25">
      <c r="A29" s="58"/>
      <c r="B29" s="69"/>
      <c r="C29" s="69"/>
      <c r="D29" s="26" t="s">
        <v>1</v>
      </c>
      <c r="E29" s="26" t="s">
        <v>2</v>
      </c>
      <c r="F29" s="26" t="s">
        <v>1</v>
      </c>
      <c r="G29" s="26" t="s">
        <v>2</v>
      </c>
      <c r="H29" s="26" t="s">
        <v>1</v>
      </c>
      <c r="I29" s="26" t="s">
        <v>2</v>
      </c>
      <c r="J29" s="26" t="s">
        <v>1</v>
      </c>
      <c r="K29" s="26" t="s">
        <v>2</v>
      </c>
      <c r="L29" s="26" t="s">
        <v>1</v>
      </c>
      <c r="M29" s="26" t="s">
        <v>2</v>
      </c>
      <c r="N29" s="26" t="s">
        <v>1</v>
      </c>
      <c r="O29" s="26" t="s">
        <v>2</v>
      </c>
      <c r="P29" s="26" t="s">
        <v>1</v>
      </c>
      <c r="Q29" s="26" t="s">
        <v>2</v>
      </c>
      <c r="R29" s="26" t="s">
        <v>1</v>
      </c>
      <c r="S29" s="26" t="s">
        <v>2</v>
      </c>
      <c r="T29" s="26" t="s">
        <v>1</v>
      </c>
      <c r="U29" s="26" t="s">
        <v>2</v>
      </c>
    </row>
    <row r="30" spans="1:21" ht="15" customHeight="1" x14ac:dyDescent="0.25">
      <c r="A30" s="8">
        <v>1</v>
      </c>
      <c r="B30" s="6" t="s">
        <v>19</v>
      </c>
      <c r="C30" s="7">
        <v>0</v>
      </c>
      <c r="D30" s="10">
        <v>0</v>
      </c>
      <c r="E30" s="10">
        <v>0</v>
      </c>
      <c r="F30" s="10">
        <v>0</v>
      </c>
      <c r="G30" s="10">
        <v>0</v>
      </c>
      <c r="H30" s="10">
        <v>0</v>
      </c>
      <c r="I30" s="10">
        <v>0</v>
      </c>
      <c r="J30" s="10">
        <v>0</v>
      </c>
      <c r="K30" s="10">
        <v>0</v>
      </c>
      <c r="L30" s="10">
        <v>0</v>
      </c>
      <c r="M30" s="10">
        <v>0</v>
      </c>
      <c r="N30" s="10">
        <v>0</v>
      </c>
      <c r="O30" s="10">
        <v>0</v>
      </c>
      <c r="P30" s="10">
        <v>0</v>
      </c>
      <c r="Q30" s="10">
        <v>0</v>
      </c>
      <c r="R30" s="10">
        <v>0</v>
      </c>
      <c r="S30" s="10">
        <v>0</v>
      </c>
      <c r="T30" s="10">
        <v>0</v>
      </c>
      <c r="U30" s="10">
        <v>0</v>
      </c>
    </row>
    <row r="31" spans="1:21" ht="15" customHeight="1" x14ac:dyDescent="0.25">
      <c r="A31" s="8">
        <v>2</v>
      </c>
      <c r="B31" s="6" t="s">
        <v>20</v>
      </c>
      <c r="C31" s="7">
        <v>10</v>
      </c>
      <c r="D31" s="10">
        <v>1</v>
      </c>
      <c r="E31" s="10">
        <v>10</v>
      </c>
      <c r="F31" s="10">
        <v>2</v>
      </c>
      <c r="G31" s="10">
        <v>20</v>
      </c>
      <c r="H31" s="10">
        <v>5</v>
      </c>
      <c r="I31" s="10">
        <v>50</v>
      </c>
      <c r="J31" s="10">
        <v>2</v>
      </c>
      <c r="K31" s="10">
        <v>20</v>
      </c>
      <c r="L31" s="10">
        <v>0</v>
      </c>
      <c r="M31" s="10">
        <v>0</v>
      </c>
      <c r="N31" s="10">
        <v>6</v>
      </c>
      <c r="O31" s="10">
        <v>60</v>
      </c>
      <c r="P31" s="10">
        <v>2</v>
      </c>
      <c r="Q31" s="10">
        <v>20</v>
      </c>
      <c r="R31" s="10">
        <v>2</v>
      </c>
      <c r="S31" s="10">
        <v>20</v>
      </c>
      <c r="T31" s="10">
        <v>0</v>
      </c>
      <c r="U31" s="10">
        <v>0</v>
      </c>
    </row>
    <row r="32" spans="1:21" ht="15" customHeight="1" x14ac:dyDescent="0.25">
      <c r="A32" s="8">
        <v>3</v>
      </c>
      <c r="B32" s="6" t="s">
        <v>21</v>
      </c>
      <c r="C32" s="7">
        <v>11</v>
      </c>
      <c r="D32" s="10">
        <v>1</v>
      </c>
      <c r="E32" s="10">
        <v>9.09</v>
      </c>
      <c r="F32" s="10">
        <v>8</v>
      </c>
      <c r="G32" s="10">
        <v>72.73</v>
      </c>
      <c r="H32" s="10">
        <v>2</v>
      </c>
      <c r="I32" s="10">
        <v>18.18</v>
      </c>
      <c r="J32" s="10">
        <v>0</v>
      </c>
      <c r="K32" s="10">
        <v>0</v>
      </c>
      <c r="L32" s="10">
        <v>0</v>
      </c>
      <c r="M32" s="10">
        <v>0</v>
      </c>
      <c r="N32" s="10">
        <v>11</v>
      </c>
      <c r="O32" s="10">
        <v>100</v>
      </c>
      <c r="P32" s="10">
        <v>0</v>
      </c>
      <c r="Q32" s="10">
        <v>0</v>
      </c>
      <c r="R32" s="10">
        <v>0</v>
      </c>
      <c r="S32" s="10">
        <v>0</v>
      </c>
      <c r="T32" s="10">
        <v>0</v>
      </c>
      <c r="U32" s="10">
        <v>0</v>
      </c>
    </row>
    <row r="33" spans="1:21" ht="15" customHeight="1" x14ac:dyDescent="0.25">
      <c r="A33" s="13"/>
      <c r="B33" s="14" t="s">
        <v>22</v>
      </c>
      <c r="C33" s="15">
        <f>SUM(C30:C32)</f>
        <v>21</v>
      </c>
      <c r="D33" s="16">
        <f>SUM(D30:D32)</f>
        <v>2</v>
      </c>
      <c r="E33" s="16">
        <f>IF(C33&gt;0,ROUND(D33/C33*100,2),0)</f>
        <v>9.52</v>
      </c>
      <c r="F33" s="16">
        <f>SUM(F30:F32)</f>
        <v>10</v>
      </c>
      <c r="G33" s="16">
        <f>IF(C33&gt;0,ROUND(F33/C33*100,2),0)</f>
        <v>47.62</v>
      </c>
      <c r="H33" s="16">
        <f>SUM(H30:H32)</f>
        <v>7</v>
      </c>
      <c r="I33" s="16">
        <f>IF(C33&gt;0,ROUND(H33/C33*100,2),0)</f>
        <v>33.33</v>
      </c>
      <c r="J33" s="16">
        <f>SUM(J30:J32)</f>
        <v>2</v>
      </c>
      <c r="K33" s="16">
        <f>IF(C33&gt;0,ROUND(J33/C33*100,2),0)</f>
        <v>9.52</v>
      </c>
      <c r="L33" s="16">
        <f>SUM(L30:L32)</f>
        <v>0</v>
      </c>
      <c r="M33" s="16">
        <f>IF(C33&gt;0,ROUND(L33/C33*100,2),0)</f>
        <v>0</v>
      </c>
      <c r="N33" s="16">
        <f>SUM(N30:N32)</f>
        <v>17</v>
      </c>
      <c r="O33" s="16">
        <f>IF(C33&gt;0,ROUND(N33/C33*100,2),0)</f>
        <v>80.95</v>
      </c>
      <c r="P33" s="16">
        <f>SUM(P30:P32)</f>
        <v>2</v>
      </c>
      <c r="Q33" s="16">
        <f>IF(C33&gt;0,ROUND(P33/C33*100,2),0)</f>
        <v>9.52</v>
      </c>
      <c r="R33" s="16">
        <f>SUM(R30:R32)</f>
        <v>2</v>
      </c>
      <c r="S33" s="16">
        <f>IF(C33&gt;0,ROUND(R33/C33*100,2),0)</f>
        <v>9.52</v>
      </c>
      <c r="T33" s="16">
        <f>SUM(T30:T32)</f>
        <v>0</v>
      </c>
      <c r="U33" s="16">
        <f>IF(C33&gt;0,ROUND(T33/C33*100,2),0)</f>
        <v>0</v>
      </c>
    </row>
    <row r="35" spans="1:21" x14ac:dyDescent="0.25">
      <c r="A35" s="17"/>
      <c r="B35" s="17" t="s">
        <v>27</v>
      </c>
      <c r="C35" s="64" t="s">
        <v>42</v>
      </c>
      <c r="D35" s="64"/>
      <c r="E35" s="64"/>
      <c r="F35" s="64"/>
      <c r="G35" s="64"/>
      <c r="H35" s="64"/>
      <c r="I35" s="64"/>
      <c r="J35" s="64"/>
      <c r="K35" s="64"/>
      <c r="L35" s="64"/>
      <c r="M35" s="64"/>
      <c r="N35" s="64"/>
      <c r="O35" s="64"/>
      <c r="P35" s="64"/>
      <c r="Q35" s="64"/>
      <c r="R35" s="64"/>
      <c r="S35" s="64"/>
      <c r="T35" s="64"/>
      <c r="U35" s="64"/>
    </row>
    <row r="36" spans="1:21" ht="15" customHeight="1" x14ac:dyDescent="0.25">
      <c r="A36" s="24"/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</row>
    <row r="37" spans="1:21" ht="15" customHeight="1" x14ac:dyDescent="0.25">
      <c r="A37" s="58" t="s">
        <v>0</v>
      </c>
      <c r="B37" s="69" t="s">
        <v>5</v>
      </c>
      <c r="C37" s="69" t="s">
        <v>6</v>
      </c>
      <c r="D37" s="58" t="s">
        <v>8</v>
      </c>
      <c r="E37" s="58"/>
      <c r="F37" s="58"/>
      <c r="G37" s="58"/>
      <c r="H37" s="58"/>
      <c r="I37" s="58"/>
      <c r="J37" s="58"/>
      <c r="K37" s="58"/>
      <c r="L37" s="58"/>
      <c r="M37" s="58"/>
      <c r="N37" s="58" t="s">
        <v>7</v>
      </c>
      <c r="O37" s="58"/>
      <c r="P37" s="58"/>
      <c r="Q37" s="58"/>
      <c r="R37" s="58"/>
      <c r="S37" s="58"/>
      <c r="T37" s="58"/>
      <c r="U37" s="58"/>
    </row>
    <row r="38" spans="1:21" ht="15" customHeight="1" x14ac:dyDescent="0.25">
      <c r="A38" s="58"/>
      <c r="B38" s="69"/>
      <c r="C38" s="69"/>
      <c r="D38" s="58" t="s">
        <v>9</v>
      </c>
      <c r="E38" s="58"/>
      <c r="F38" s="58" t="s">
        <v>10</v>
      </c>
      <c r="G38" s="58"/>
      <c r="H38" s="58" t="s">
        <v>11</v>
      </c>
      <c r="I38" s="58"/>
      <c r="J38" s="58" t="s">
        <v>12</v>
      </c>
      <c r="K38" s="58"/>
      <c r="L38" s="58" t="s">
        <v>13</v>
      </c>
      <c r="M38" s="58"/>
      <c r="N38" s="58" t="s">
        <v>14</v>
      </c>
      <c r="O38" s="58"/>
      <c r="P38" s="58" t="s">
        <v>10</v>
      </c>
      <c r="Q38" s="58"/>
      <c r="R38" s="58" t="s">
        <v>11</v>
      </c>
      <c r="S38" s="58"/>
      <c r="T38" s="58" t="s">
        <v>12</v>
      </c>
      <c r="U38" s="58"/>
    </row>
    <row r="39" spans="1:21" ht="15" customHeight="1" x14ac:dyDescent="0.25">
      <c r="A39" s="58"/>
      <c r="B39" s="69"/>
      <c r="C39" s="69"/>
      <c r="D39" s="26" t="s">
        <v>1</v>
      </c>
      <c r="E39" s="26" t="s">
        <v>2</v>
      </c>
      <c r="F39" s="26" t="s">
        <v>1</v>
      </c>
      <c r="G39" s="26" t="s">
        <v>2</v>
      </c>
      <c r="H39" s="26" t="s">
        <v>1</v>
      </c>
      <c r="I39" s="26" t="s">
        <v>2</v>
      </c>
      <c r="J39" s="26" t="s">
        <v>1</v>
      </c>
      <c r="K39" s="26" t="s">
        <v>2</v>
      </c>
      <c r="L39" s="26" t="s">
        <v>1</v>
      </c>
      <c r="M39" s="26" t="s">
        <v>2</v>
      </c>
      <c r="N39" s="26" t="s">
        <v>1</v>
      </c>
      <c r="O39" s="26" t="s">
        <v>2</v>
      </c>
      <c r="P39" s="26" t="s">
        <v>1</v>
      </c>
      <c r="Q39" s="26" t="s">
        <v>2</v>
      </c>
      <c r="R39" s="26" t="s">
        <v>1</v>
      </c>
      <c r="S39" s="26" t="s">
        <v>2</v>
      </c>
      <c r="T39" s="26" t="s">
        <v>1</v>
      </c>
      <c r="U39" s="26" t="s">
        <v>2</v>
      </c>
    </row>
    <row r="40" spans="1:21" ht="15" customHeight="1" x14ac:dyDescent="0.25">
      <c r="A40" s="8">
        <v>1</v>
      </c>
      <c r="B40" s="6" t="s">
        <v>19</v>
      </c>
      <c r="C40" s="7">
        <v>0</v>
      </c>
      <c r="D40" s="10">
        <v>0</v>
      </c>
      <c r="E40" s="10">
        <v>0</v>
      </c>
      <c r="F40" s="10">
        <v>0</v>
      </c>
      <c r="G40" s="10">
        <v>0</v>
      </c>
      <c r="H40" s="10">
        <v>0</v>
      </c>
      <c r="I40" s="10">
        <v>0</v>
      </c>
      <c r="J40" s="10">
        <v>0</v>
      </c>
      <c r="K40" s="10">
        <v>0</v>
      </c>
      <c r="L40" s="10">
        <v>0</v>
      </c>
      <c r="M40" s="10">
        <v>0</v>
      </c>
      <c r="N40" s="10">
        <v>0</v>
      </c>
      <c r="O40" s="10">
        <v>0</v>
      </c>
      <c r="P40" s="10">
        <v>0</v>
      </c>
      <c r="Q40" s="10">
        <v>0</v>
      </c>
      <c r="R40" s="10">
        <v>0</v>
      </c>
      <c r="S40" s="10">
        <v>0</v>
      </c>
      <c r="T40" s="10">
        <v>0</v>
      </c>
      <c r="U40" s="10">
        <v>0</v>
      </c>
    </row>
    <row r="41" spans="1:21" ht="15" customHeight="1" x14ac:dyDescent="0.25">
      <c r="A41" s="8">
        <v>2</v>
      </c>
      <c r="B41" s="6" t="s">
        <v>20</v>
      </c>
      <c r="C41" s="7">
        <v>2</v>
      </c>
      <c r="D41" s="10">
        <v>0</v>
      </c>
      <c r="E41" s="10">
        <v>0</v>
      </c>
      <c r="F41" s="10">
        <v>0</v>
      </c>
      <c r="G41" s="10">
        <v>0</v>
      </c>
      <c r="H41" s="10">
        <v>1</v>
      </c>
      <c r="I41" s="10">
        <v>50</v>
      </c>
      <c r="J41" s="10">
        <v>1</v>
      </c>
      <c r="K41" s="10">
        <v>50</v>
      </c>
      <c r="L41" s="10">
        <v>0</v>
      </c>
      <c r="M41" s="10">
        <v>0</v>
      </c>
      <c r="N41" s="10">
        <v>1</v>
      </c>
      <c r="O41" s="10">
        <v>50</v>
      </c>
      <c r="P41" s="10">
        <v>1</v>
      </c>
      <c r="Q41" s="10">
        <v>50</v>
      </c>
      <c r="R41" s="10">
        <v>0</v>
      </c>
      <c r="S41" s="10">
        <v>0</v>
      </c>
      <c r="T41" s="10">
        <v>0</v>
      </c>
      <c r="U41" s="10">
        <v>0</v>
      </c>
    </row>
    <row r="42" spans="1:21" ht="15" customHeight="1" x14ac:dyDescent="0.25">
      <c r="A42" s="8">
        <v>3</v>
      </c>
      <c r="B42" s="6" t="s">
        <v>21</v>
      </c>
      <c r="C42" s="7">
        <v>8</v>
      </c>
      <c r="D42" s="10">
        <v>1</v>
      </c>
      <c r="E42" s="10">
        <v>12.5</v>
      </c>
      <c r="F42" s="10">
        <v>6</v>
      </c>
      <c r="G42" s="10">
        <v>75</v>
      </c>
      <c r="H42" s="10">
        <v>1</v>
      </c>
      <c r="I42" s="10">
        <v>12.5</v>
      </c>
      <c r="J42" s="10">
        <v>0</v>
      </c>
      <c r="K42" s="10">
        <v>0</v>
      </c>
      <c r="L42" s="10">
        <v>0</v>
      </c>
      <c r="M42" s="10">
        <v>0</v>
      </c>
      <c r="N42" s="10">
        <v>8</v>
      </c>
      <c r="O42" s="10">
        <v>100</v>
      </c>
      <c r="P42" s="10">
        <v>0</v>
      </c>
      <c r="Q42" s="10">
        <v>0</v>
      </c>
      <c r="R42" s="10">
        <v>0</v>
      </c>
      <c r="S42" s="10">
        <v>0</v>
      </c>
      <c r="T42" s="10">
        <v>0</v>
      </c>
      <c r="U42" s="10">
        <v>0</v>
      </c>
    </row>
    <row r="43" spans="1:21" ht="15" customHeight="1" x14ac:dyDescent="0.25">
      <c r="A43" s="13"/>
      <c r="B43" s="14" t="s">
        <v>22</v>
      </c>
      <c r="C43" s="15">
        <f>SUM(C40:C42)</f>
        <v>10</v>
      </c>
      <c r="D43" s="16">
        <f>SUM(D40:D42)</f>
        <v>1</v>
      </c>
      <c r="E43" s="16">
        <f>IF(C43&gt;0,ROUND(D43/C43*100,2),0)</f>
        <v>10</v>
      </c>
      <c r="F43" s="16">
        <f>SUM(F40:F42)</f>
        <v>6</v>
      </c>
      <c r="G43" s="16">
        <f>IF(C43&gt;0,ROUND(F43/C43*100,2),0)</f>
        <v>60</v>
      </c>
      <c r="H43" s="16">
        <f>SUM(H40:H42)</f>
        <v>2</v>
      </c>
      <c r="I43" s="16">
        <f>IF(C43&gt;0,ROUND(H43/C43*100,2),0)</f>
        <v>20</v>
      </c>
      <c r="J43" s="16">
        <f>SUM(J40:J42)</f>
        <v>1</v>
      </c>
      <c r="K43" s="16">
        <f>IF(C43&gt;0,ROUND(J43/C43*100,2),0)</f>
        <v>10</v>
      </c>
      <c r="L43" s="16">
        <f>SUM(L40:L42)</f>
        <v>0</v>
      </c>
      <c r="M43" s="16">
        <f>IF(C43&gt;0,ROUND(L43/C43*100,2),0)</f>
        <v>0</v>
      </c>
      <c r="N43" s="16">
        <f>SUM(N40:N42)</f>
        <v>9</v>
      </c>
      <c r="O43" s="16">
        <f>IF(C43&gt;0,ROUND(N43/C43*100,2),0)</f>
        <v>90</v>
      </c>
      <c r="P43" s="16">
        <f>SUM(P40:P42)</f>
        <v>1</v>
      </c>
      <c r="Q43" s="16">
        <f>IF(C43&gt;0,ROUND(P43/C43*100,2),0)</f>
        <v>10</v>
      </c>
      <c r="R43" s="16">
        <f>SUM(R40:R42)</f>
        <v>0</v>
      </c>
      <c r="S43" s="16">
        <f>IF(C43&gt;0,ROUND(R43/C43*100,2),0)</f>
        <v>0</v>
      </c>
      <c r="T43" s="16">
        <f>SUM(T40:T42)</f>
        <v>0</v>
      </c>
      <c r="U43" s="16">
        <f>IF(C43&gt;0,ROUND(T43/C43*100,2),0)</f>
        <v>0</v>
      </c>
    </row>
  </sheetData>
  <mergeCells count="65">
    <mergeCell ref="C5:U5"/>
    <mergeCell ref="A2:K2"/>
    <mergeCell ref="O2:U2"/>
    <mergeCell ref="A3:K3"/>
    <mergeCell ref="O3:U3"/>
    <mergeCell ref="O4:U4"/>
    <mergeCell ref="A7:A9"/>
    <mergeCell ref="B7:B9"/>
    <mergeCell ref="C7:C9"/>
    <mergeCell ref="D7:M7"/>
    <mergeCell ref="N7:U7"/>
    <mergeCell ref="D8:E8"/>
    <mergeCell ref="F8:G8"/>
    <mergeCell ref="H8:I8"/>
    <mergeCell ref="J8:K8"/>
    <mergeCell ref="L8:M8"/>
    <mergeCell ref="N8:O8"/>
    <mergeCell ref="P8:Q8"/>
    <mergeCell ref="R8:S8"/>
    <mergeCell ref="T8:U8"/>
    <mergeCell ref="A17:A19"/>
    <mergeCell ref="B17:B19"/>
    <mergeCell ref="C17:C19"/>
    <mergeCell ref="D17:M17"/>
    <mergeCell ref="N17:U17"/>
    <mergeCell ref="C15:U15"/>
    <mergeCell ref="P18:Q18"/>
    <mergeCell ref="R18:S18"/>
    <mergeCell ref="T18:U18"/>
    <mergeCell ref="C25:U25"/>
    <mergeCell ref="D18:E18"/>
    <mergeCell ref="F18:G18"/>
    <mergeCell ref="H18:I18"/>
    <mergeCell ref="J18:K18"/>
    <mergeCell ref="L18:M18"/>
    <mergeCell ref="N18:O18"/>
    <mergeCell ref="A27:A29"/>
    <mergeCell ref="B27:B29"/>
    <mergeCell ref="C27:C29"/>
    <mergeCell ref="D27:M27"/>
    <mergeCell ref="N27:U27"/>
    <mergeCell ref="D28:E28"/>
    <mergeCell ref="R28:S28"/>
    <mergeCell ref="T28:U28"/>
    <mergeCell ref="F28:G28"/>
    <mergeCell ref="H28:I28"/>
    <mergeCell ref="J28:K28"/>
    <mergeCell ref="L28:M28"/>
    <mergeCell ref="N28:O28"/>
    <mergeCell ref="P28:Q28"/>
    <mergeCell ref="C35:U35"/>
    <mergeCell ref="A37:A39"/>
    <mergeCell ref="B37:B39"/>
    <mergeCell ref="C37:C39"/>
    <mergeCell ref="D37:M37"/>
    <mergeCell ref="N37:U37"/>
    <mergeCell ref="D38:E38"/>
    <mergeCell ref="F38:G38"/>
    <mergeCell ref="T38:U38"/>
    <mergeCell ref="H38:I38"/>
    <mergeCell ref="J38:K38"/>
    <mergeCell ref="L38:M38"/>
    <mergeCell ref="N38:O38"/>
    <mergeCell ref="P38:Q38"/>
    <mergeCell ref="R38:S3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SAU THI LAI</vt:lpstr>
      <vt:lpstr>TRUOC THI LAI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TUAN NGO</dc:creator>
  <cp:lastModifiedBy>TUAN NGO</cp:lastModifiedBy>
  <cp:lastPrinted>2020-02-19T07:25:34Z</cp:lastPrinted>
  <dcterms:created xsi:type="dcterms:W3CDTF">2019-07-17T11:22:33Z</dcterms:created>
  <dcterms:modified xsi:type="dcterms:W3CDTF">2020-11-06T01:07:09Z</dcterms:modified>
</cp:coreProperties>
</file>